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4"/>
  <workbookPr filterPrivacy="1" defaultThemeVersion="124226"/>
  <xr:revisionPtr revIDLastSave="0" documentId="8_{497F61F2-864F-49A7-BCDA-B8C98BD2720A}" xr6:coauthVersionLast="36" xr6:coauthVersionMax="36" xr10:uidLastSave="{00000000-0000-0000-0000-000000000000}"/>
  <bookViews>
    <workbookView xWindow="0" yWindow="0" windowWidth="28800" windowHeight="12225" firstSheet="2" activeTab="2" xr2:uid="{00000000-000D-0000-FFFF-FFFF00000000}"/>
  </bookViews>
  <sheets>
    <sheet name="ΗΜΕΡΕΣ 2020" sheetId="6" r:id="rId1"/>
    <sheet name="Κ.Α.Ε." sheetId="9" r:id="rId2"/>
    <sheet name="Έντυπο οικ προσφοράς" sheetId="11" r:id="rId3"/>
  </sheets>
  <calcPr calcId="191029"/>
  <fileRecoveryPr autoRecover="0"/>
</workbook>
</file>

<file path=xl/calcChain.xml><?xml version="1.0" encoding="utf-8"?>
<calcChain xmlns="http://schemas.openxmlformats.org/spreadsheetml/2006/main">
  <c r="D15" i="9" l="1"/>
  <c r="F109" i="11"/>
  <c r="F97" i="11"/>
  <c r="F88" i="11"/>
  <c r="F72" i="11"/>
  <c r="F61" i="11"/>
  <c r="G32" i="11"/>
  <c r="I32" i="11" s="1"/>
  <c r="I33" i="11" s="1"/>
  <c r="G25" i="11"/>
  <c r="I25" i="11" s="1"/>
  <c r="I26" i="11" s="1"/>
  <c r="D7" i="9"/>
  <c r="G11" i="11"/>
  <c r="I11" i="11" s="1"/>
  <c r="G18" i="11"/>
  <c r="I18" i="11" s="1"/>
  <c r="G4" i="11"/>
  <c r="I4" i="11" s="1"/>
  <c r="F73" i="11" l="1"/>
  <c r="F74" i="11" s="1"/>
  <c r="F113" i="11"/>
  <c r="F62" i="11"/>
  <c r="F63" i="11" s="1"/>
  <c r="F98" i="11"/>
  <c r="F99" i="11" s="1"/>
  <c r="C13" i="9" s="1"/>
  <c r="F89" i="11"/>
  <c r="F90" i="11" s="1"/>
  <c r="C12" i="9" s="1"/>
  <c r="F110" i="11"/>
  <c r="F111" i="11" s="1"/>
  <c r="C14" i="9" s="1"/>
  <c r="I34" i="11"/>
  <c r="I35" i="11" s="1"/>
  <c r="C5" i="9" s="1"/>
  <c r="I27" i="11"/>
  <c r="I28" i="11" s="1"/>
  <c r="C4" i="9" s="1"/>
  <c r="D29" i="6"/>
  <c r="B29" i="6"/>
  <c r="D16" i="6"/>
  <c r="D15" i="6"/>
  <c r="C28" i="6"/>
  <c r="C29" i="6" s="1"/>
  <c r="D28" i="6"/>
  <c r="B28" i="6"/>
  <c r="C37" i="6"/>
  <c r="D37" i="6"/>
  <c r="B37" i="6"/>
  <c r="C15" i="6"/>
  <c r="C16" i="6" s="1"/>
  <c r="B15" i="6"/>
  <c r="B16" i="6" s="1"/>
  <c r="C11" i="9" l="1"/>
  <c r="C15" i="9" s="1"/>
  <c r="F115" i="11"/>
  <c r="F114" i="11"/>
  <c r="I19" i="11"/>
  <c r="I12" i="11"/>
  <c r="I5" i="11"/>
  <c r="I37" i="11" l="1"/>
  <c r="I6" i="11"/>
  <c r="I13" i="11"/>
  <c r="I14" i="11" s="1"/>
  <c r="I20" i="11"/>
  <c r="I21" i="11" s="1"/>
  <c r="C3" i="9" s="1"/>
  <c r="I38" i="11" l="1"/>
  <c r="I7" i="11"/>
  <c r="I39" i="11" s="1"/>
  <c r="C6" i="9" l="1"/>
  <c r="C7" i="9" s="1"/>
  <c r="C17" i="9" s="1"/>
</calcChain>
</file>

<file path=xl/sharedStrings.xml><?xml version="1.0" encoding="utf-8"?>
<sst xmlns="http://schemas.openxmlformats.org/spreadsheetml/2006/main" count="316" uniqueCount="111">
  <si>
    <t>Περιγραφή</t>
  </si>
  <si>
    <t>Μονάδα Μέτρησης</t>
  </si>
  <si>
    <t>Ενδεικτική τιμή ανά μονάδα</t>
  </si>
  <si>
    <t>Συνολική ενδεικτική τιμή</t>
  </si>
  <si>
    <t>Φ.Π.Α. 13%</t>
  </si>
  <si>
    <t>ΚΑΕ</t>
  </si>
  <si>
    <t>ΥΠΗΡΕΣΙΑ</t>
  </si>
  <si>
    <t>ΠΡΟΣΧΟΛΙΚΗ</t>
  </si>
  <si>
    <t>ΚΑΘΑΡΙΟΤΗΤΑ (2 ΤΜΗΜΑΤΑ)</t>
  </si>
  <si>
    <t>ΠΟΣΑ ΚΑΕ</t>
  </si>
  <si>
    <t>τεμάχιο</t>
  </si>
  <si>
    <t>ΠΡΟΫΠΟΛΟΓΙΣΜΟΣ ΑΙΤΗΜΑΤΩΝ</t>
  </si>
  <si>
    <t>ΓΑΛΑ ΣΥΜΠΥΚΝΩΜΕΝΟ ΕΒΑΠΟΡΕ</t>
  </si>
  <si>
    <t>ΣΥΝΟΛΟ (ΜΕ ΦΠΑ 13%)</t>
  </si>
  <si>
    <t>ΣΥΝΟΛΟ</t>
  </si>
  <si>
    <t>ΙΑΝΟΥΑΡΙΟΣ</t>
  </si>
  <si>
    <t>ΦΕΒΡΟΥΑΡΙΟΣ</t>
  </si>
  <si>
    <t>ΜΑΡΤΙΟΣ</t>
  </si>
  <si>
    <t>ΛΟΙΠΕΣ ΥΠΗΡΕΣΙΕΣ</t>
  </si>
  <si>
    <t>ΚΑΘΑΡΙΟΤΗΤΑ</t>
  </si>
  <si>
    <t>ΔΕΚΕΜΒΡΙΟΣ</t>
  </si>
  <si>
    <t>ΝΟΕΜΒΡΙΟΣ</t>
  </si>
  <si>
    <t>ΜΑΙΟΣ</t>
  </si>
  <si>
    <t>ΙΟΥΝΙΟΣ</t>
  </si>
  <si>
    <t>ΙΟΥΛΙΟΣ</t>
  </si>
  <si>
    <t>ΑΥΓΟΥΣΤΟΣ</t>
  </si>
  <si>
    <t>ΣΕΠΤΕΜΒΡΙΟΣ</t>
  </si>
  <si>
    <t>ΟΚΤΩΒΡΙΟΣ</t>
  </si>
  <si>
    <t>ΑΠΡΙΛΙΟΣ</t>
  </si>
  <si>
    <t>ΜΗΝΑΣ</t>
  </si>
  <si>
    <t>ΓΑΛΑ 7 ΗΜΕΡΩΝ</t>
  </si>
  <si>
    <t>ΓΑΛΑ ΕΒΑΠΟΡΕ</t>
  </si>
  <si>
    <t>ΜΕΙΟΝ ΑΔΕΙΕΣ</t>
  </si>
  <si>
    <t>Γάλα συμπυκνωμένο (εβαπορέ)</t>
  </si>
  <si>
    <t xml:space="preserve"> </t>
  </si>
  <si>
    <t>Συνολική Ποσότητα</t>
  </si>
  <si>
    <t>Σύνολο 1ης ομάδας</t>
  </si>
  <si>
    <t>Συνολικές ημέρες εργασίας</t>
  </si>
  <si>
    <t>Αριθμός εργαζομένων</t>
  </si>
  <si>
    <t>ΑΘΛΗΤΙΣΜΟΣ</t>
  </si>
  <si>
    <t>Ποσότητα          (ανά εργαζόμενο ανά ημέρα)</t>
  </si>
  <si>
    <t>ΚΟΙΝΩΝΙΚΗ</t>
  </si>
  <si>
    <t>α/α</t>
  </si>
  <si>
    <t>Ποσότητα</t>
  </si>
  <si>
    <t>Τιμή μονάδας σύμβασης</t>
  </si>
  <si>
    <t>Συνολική Τιμή</t>
  </si>
  <si>
    <t>CPV</t>
  </si>
  <si>
    <t>Ανακλαστικά γιλέκα</t>
  </si>
  <si>
    <t>Άρβυλα ασφαλείας</t>
  </si>
  <si>
    <t>ζεύγος</t>
  </si>
  <si>
    <t>18830000-6</t>
  </si>
  <si>
    <t>Γάντια από νιτρίλιο</t>
  </si>
  <si>
    <t>18141000-9</t>
  </si>
  <si>
    <t>Γάντια δερματοπάνινα</t>
  </si>
  <si>
    <t>Γυαλιά ανοικτού τύπου</t>
  </si>
  <si>
    <t>18143000-3</t>
  </si>
  <si>
    <t>Καπέλο  τύπου μπειζμπολ</t>
  </si>
  <si>
    <t>18440000-5</t>
  </si>
  <si>
    <t>Μάσκα φίλτρου Ρ1</t>
  </si>
  <si>
    <t>Μπλουζάκι τύπου T-Shirt με το λογότυπο ΔΗΜΟΣ ΙΛΙΟΥ</t>
  </si>
  <si>
    <t>18110000-3</t>
  </si>
  <si>
    <t>Μπουφάν αδιάβροχο</t>
  </si>
  <si>
    <t>Νιτσεράδα</t>
  </si>
  <si>
    <t>σετ</t>
  </si>
  <si>
    <t>18221000-4</t>
  </si>
  <si>
    <t>Παντελόνι εργασίας</t>
  </si>
  <si>
    <t>Φ.Π.Α. 24%</t>
  </si>
  <si>
    <t>Γάντια νιτριλίου μίας χρήσης, σε συσκευασία των 100 τεμαχίων</t>
  </si>
  <si>
    <t>συσκευασία</t>
  </si>
  <si>
    <t>Γαλότσες</t>
  </si>
  <si>
    <t>18816000-2</t>
  </si>
  <si>
    <t>Ποδιά σαμαράκι</t>
  </si>
  <si>
    <t>Παπούτσια αντιολισθητικά</t>
  </si>
  <si>
    <t>Γάντια νιτριλίου μίας χρήσης, σε συσκευασία των 100 τεμαχίων, χρώματος Μαύρο</t>
  </si>
  <si>
    <t>Μάσκες μιας χρήσης, σε συσκευασία των 50 τεμαχίων</t>
  </si>
  <si>
    <t>Σύνολο Φ.Π.Α. 13%</t>
  </si>
  <si>
    <t>Γενικό Σύνολο 1ης Ομάδας</t>
  </si>
  <si>
    <t>Σύνολο Ε΄ Υποομάδας</t>
  </si>
  <si>
    <t>Γενικό σύνολο Ε΄  Υποομάδας</t>
  </si>
  <si>
    <t>Σύνολο Δ΄ Υποομάδας</t>
  </si>
  <si>
    <t>Γενικό σύνολο Δ΄ Υποομάδας</t>
  </si>
  <si>
    <t>Σύνολο Γ΄ Υποομάδας</t>
  </si>
  <si>
    <t>Γενικό σύνολο Γ΄ Υποομάδας</t>
  </si>
  <si>
    <t>Σύνολο Β΄ Υποομάδας</t>
  </si>
  <si>
    <t>Γενικό σύνολο Β΄ Υποομάδας</t>
  </si>
  <si>
    <t>Σύνολο Α΄ Υποομάδας</t>
  </si>
  <si>
    <t>Γενικό σύνολο Α΄ Υποομάδας</t>
  </si>
  <si>
    <t>Γενικό σύνολο Ε΄ Υποομάδας</t>
  </si>
  <si>
    <t>20.6063.0003</t>
  </si>
  <si>
    <t>ΜΑΠ</t>
  </si>
  <si>
    <t>20.6063.0004</t>
  </si>
  <si>
    <t>15.6063.0007</t>
  </si>
  <si>
    <t>ΣΥΝΟΛΟ (ΜΕ ΦΠΑ 24%)</t>
  </si>
  <si>
    <t>35113440-5</t>
  </si>
  <si>
    <t>1ης Ομάδα: ΓΑΛΑ ΣΥΜΠΥΚΝΩΜΕΝΟ ΓΙΑ ΤΟ ΠΡΟΣΩΠΙΚΟ ΜΕ ΣΥΜΒΑΣΗ ΟΡΙΣΜΕΝΟΥ ΧΡΟΝΟΥ (Σ.Ο.Χ.)/Κ.Α.Ε.: 20.6063.0003</t>
  </si>
  <si>
    <t>Α΄ Υποομάδα: ΤΜΗΜΑ ΣΧΕΔΙΑΣΜΟΥ, ΑΠΟΚΟΜΙΔΗΣ ΑΠΟΡΡΙΜΜΑΤΩΝ ΚΑΙ ΑΝΑΚΥΚΛΩΣΗΣ</t>
  </si>
  <si>
    <t>Β'  Υποομάδα: ΤΜΗΜΑ ΔΙΑΧΕΙΡΙΣΗΣ ΚΑΙ ΣΥΝΤΗΡΗΣΗΣ ΟΧΗΜΑΤΩΝ</t>
  </si>
  <si>
    <t>Γ΄ Υποομάδα: ΑΥΤΟΤΕΛΕΣ ΤΜΗΜΑ ΑΘΛΗΤΙΣΜΟΥ, ΝΕΑΣ ΓΕΝΙΑΣ, ΠΑΙΔΕΙΑΣ ΚΑΙ ΔΙΑ ΒΙΟΥ ΜΑΘΗΣΗΣ</t>
  </si>
  <si>
    <t>Δ΄ Υποομάδα: ΔΙΕΥΘΥΝΣΗ ΚΟΙΝΩΝΙΚΗΣ ΠΡΟΣΤΑΣΙΑΣ ΚΑΙ ΥΓΕΙΑΣ</t>
  </si>
  <si>
    <t>Ε΄ Υποομάδα: ΔΙΕΥΘΥΝΣΗ ΠΡΟΣΧΟΛΙΚΗΣ ΑΓΩΓΗΣ</t>
  </si>
  <si>
    <t>Β΄ Υποομάδα: Τμήμα Διαχείρισης και Συντήρησης οχημάτων της Διεύθυνσης Διαχείρισης Απορριμμάτων και Πρασίνου/Κ.Α.Ε.: 20.6063.0004</t>
  </si>
  <si>
    <t>Γ΄ Υποομάδα: Αυτοτελές Τμήμα Αθλητισμού, Νέας Γενιάς, Παιδείας και Δια Βίου Μάθησης/Κ.Α.Ε.: 15.6063.0007</t>
  </si>
  <si>
    <t>Δ΄ Υποομάδα: Διεύθυνση Κοινωνικής Προστασίας και Υγείας/Κ.Α.Ε.: 15.6063.0007</t>
  </si>
  <si>
    <t>Ε΄ Υποομάδα: Διεύθυνση Προσχολικής Αγωγής/Κ.Α.Ε.: 15.6063.0007</t>
  </si>
  <si>
    <t>Σύνολο 2ης ομάδας</t>
  </si>
  <si>
    <t>Αντιθορυβικό κράνος με ωτοασπίδες</t>
  </si>
  <si>
    <t>Γενικό σύνολο 2ης ομάδας</t>
  </si>
  <si>
    <t xml:space="preserve">Έλαβα γνώση των τεχνικών προδιαγραφών και όρων του παρόντος διαγωνισμού τους οποίους αποδέχομαι πλήρως και ανεπιφύλακτα.                             </t>
  </si>
  <si>
    <t>……………, ……/    /2020</t>
  </si>
  <si>
    <t xml:space="preserve">             </t>
  </si>
  <si>
    <t>Υπογραφή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</si>
</sst>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;[Red]\-#,##0.00\ &quot;€&quot;"/>
    <numFmt numFmtId="165" formatCode="#,##0.00\ &quot;€&quot;;[Red]#,##0.00\ &quot;€&quot;"/>
    <numFmt numFmtId="166" formatCode="#,##0.00;[Red]#,##0.00"/>
  </numFmts>
  <fonts count="11" x14ac:knownFonts="1">
    <font>
      <sz val="11"/>
      <color theme="1"/>
      <name val="Calibri"/>
      <family val="2"/>
      <charset val="161"/>
      <scheme val="minor"/>
    </font>
    <font>
      <b/>
      <sz val="10"/>
      <color theme="1"/>
      <name val="Arial"/>
      <family val="2"/>
      <charset val="161"/>
    </font>
    <font>
      <sz val="10"/>
      <color theme="1"/>
      <name val="Arial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10"/>
      <name val="Arial Greek"/>
      <charset val="161"/>
    </font>
    <font>
      <b/>
      <sz val="10"/>
      <name val="Arial Greek"/>
      <family val="2"/>
      <charset val="161"/>
    </font>
    <font>
      <sz val="10"/>
      <name val="Arial Greek"/>
      <family val="2"/>
      <charset val="161"/>
    </font>
    <font>
      <sz val="10"/>
      <name val="Arial Greek"/>
      <charset val="161"/>
    </font>
    <font>
      <sz val="11"/>
      <color theme="1"/>
      <name val="Arial"/>
      <family val="2"/>
      <charset val="161"/>
    </font>
    <font>
      <sz val="10"/>
      <color rgb="FF000000"/>
      <name val="Arial"/>
      <family val="2"/>
      <charset val="161"/>
    </font>
    <font>
      <sz val="11"/>
      <color rgb="FF000000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16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3" fillId="0" borderId="1" xfId="0" applyFont="1" applyBorder="1"/>
    <xf numFmtId="165" fontId="3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164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NumberForma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4" fontId="0" fillId="2" borderId="1" xfId="0" applyNumberForma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center" vertical="center"/>
    </xf>
    <xf numFmtId="3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165" fontId="0" fillId="0" borderId="0" xfId="0" applyNumberFormat="1"/>
    <xf numFmtId="166" fontId="2" fillId="0" borderId="2" xfId="0" applyNumberFormat="1" applyFont="1" applyBorder="1" applyAlignment="1">
      <alignment horizontal="center" vertical="center" wrapText="1"/>
    </xf>
    <xf numFmtId="3" fontId="0" fillId="0" borderId="0" xfId="0" applyNumberFormat="1"/>
    <xf numFmtId="164" fontId="3" fillId="0" borderId="0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indent="15"/>
    </xf>
    <xf numFmtId="0" fontId="10" fillId="0" borderId="0" xfId="0" applyFont="1" applyAlignment="1">
      <alignment horizontal="left" indent="15"/>
    </xf>
    <xf numFmtId="0" fontId="10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2" xfId="0" quotePrefix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/>
    </xf>
    <xf numFmtId="165" fontId="0" fillId="0" borderId="2" xfId="0" applyNumberFormat="1" applyBorder="1" applyAlignment="1">
      <alignment horizontal="center" vertical="center" wrapText="1"/>
    </xf>
    <xf numFmtId="165" fontId="0" fillId="0" borderId="7" xfId="0" applyNumberFormat="1" applyBorder="1" applyAlignment="1">
      <alignment horizontal="center" vertical="center" wrapText="1"/>
    </xf>
    <xf numFmtId="165" fontId="0" fillId="0" borderId="8" xfId="0" applyNumberForma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/>
    </xf>
    <xf numFmtId="49" fontId="5" fillId="2" borderId="1" xfId="0" applyNumberFormat="1" applyFont="1" applyFill="1" applyBorder="1" applyAlignment="1">
      <alignment horizontal="right" vertical="center"/>
    </xf>
    <xf numFmtId="49" fontId="4" fillId="2" borderId="1" xfId="0" applyNumberFormat="1" applyFont="1" applyFill="1" applyBorder="1" applyAlignment="1">
      <alignment horizontal="right" vertical="center"/>
    </xf>
    <xf numFmtId="49" fontId="0" fillId="2" borderId="1" xfId="0" applyNumberFormat="1" applyFill="1" applyBorder="1" applyAlignment="1">
      <alignment horizontal="right" vertical="center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horizontal="right" vertical="center"/>
    </xf>
    <xf numFmtId="49" fontId="4" fillId="2" borderId="4" xfId="0" applyNumberFormat="1" applyFont="1" applyFill="1" applyBorder="1" applyAlignment="1">
      <alignment horizontal="right" vertical="center"/>
    </xf>
    <xf numFmtId="49" fontId="4" fillId="2" borderId="5" xfId="0" applyNumberFormat="1" applyFont="1" applyFill="1" applyBorder="1" applyAlignment="1">
      <alignment horizontal="right" vertical="center"/>
    </xf>
    <xf numFmtId="49" fontId="0" fillId="2" borderId="3" xfId="0" applyNumberFormat="1" applyFill="1" applyBorder="1" applyAlignment="1">
      <alignment horizontal="right" vertical="center"/>
    </xf>
    <xf numFmtId="49" fontId="0" fillId="2" borderId="4" xfId="0" applyNumberFormat="1" applyFill="1" applyBorder="1" applyAlignment="1">
      <alignment horizontal="right" vertical="center"/>
    </xf>
    <xf numFmtId="49" fontId="0" fillId="2" borderId="5" xfId="0" applyNumberFormat="1" applyFill="1" applyBorder="1" applyAlignment="1">
      <alignment horizontal="right" vertical="center"/>
    </xf>
    <xf numFmtId="49" fontId="5" fillId="2" borderId="3" xfId="0" applyNumberFormat="1" applyFont="1" applyFill="1" applyBorder="1" applyAlignment="1">
      <alignment horizontal="right" vertical="center"/>
    </xf>
    <xf numFmtId="49" fontId="5" fillId="2" borderId="4" xfId="0" applyNumberFormat="1" applyFont="1" applyFill="1" applyBorder="1" applyAlignment="1">
      <alignment horizontal="right" vertical="center"/>
    </xf>
    <xf numFmtId="49" fontId="5" fillId="2" borderId="5" xfId="0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37"/>
  <sheetViews>
    <sheetView topLeftCell="A19" workbookViewId="0">
      <selection activeCell="H20" sqref="H20"/>
    </sheetView>
  </sheetViews>
  <sheetFormatPr defaultRowHeight="15" x14ac:dyDescent="0.25"/>
  <cols>
    <col min="1" max="1" width="13.85546875" bestFit="1" customWidth="1"/>
    <col min="2" max="2" width="17.5703125" bestFit="1" customWidth="1"/>
    <col min="3" max="3" width="14" bestFit="1" customWidth="1"/>
    <col min="4" max="4" width="12.7109375" bestFit="1" customWidth="1"/>
  </cols>
  <sheetData>
    <row r="2" spans="1:4" ht="20.100000000000001" customHeight="1" x14ac:dyDescent="0.25">
      <c r="A2" s="22" t="s">
        <v>29</v>
      </c>
      <c r="B2" s="22" t="s">
        <v>18</v>
      </c>
      <c r="C2" s="22" t="s">
        <v>19</v>
      </c>
      <c r="D2" s="22" t="s">
        <v>7</v>
      </c>
    </row>
    <row r="3" spans="1:4" ht="20.100000000000001" customHeight="1" x14ac:dyDescent="0.25">
      <c r="A3" s="20" t="s">
        <v>15</v>
      </c>
      <c r="B3" s="21">
        <v>18</v>
      </c>
      <c r="C3" s="21">
        <v>20</v>
      </c>
      <c r="D3" s="21">
        <v>19</v>
      </c>
    </row>
    <row r="4" spans="1:4" ht="20.100000000000001" customHeight="1" x14ac:dyDescent="0.25">
      <c r="A4" s="20" t="s">
        <v>16</v>
      </c>
      <c r="B4" s="21">
        <v>20</v>
      </c>
      <c r="C4" s="21">
        <v>22</v>
      </c>
      <c r="D4" s="21">
        <v>20</v>
      </c>
    </row>
    <row r="5" spans="1:4" ht="20.100000000000001" customHeight="1" x14ac:dyDescent="0.25">
      <c r="A5" s="20" t="s">
        <v>17</v>
      </c>
      <c r="B5" s="21">
        <v>21</v>
      </c>
      <c r="C5" s="21">
        <v>23</v>
      </c>
      <c r="D5" s="21">
        <v>20</v>
      </c>
    </row>
    <row r="6" spans="1:4" ht="20.100000000000001" customHeight="1" x14ac:dyDescent="0.25">
      <c r="A6" s="20" t="s">
        <v>28</v>
      </c>
      <c r="B6" s="21">
        <v>20</v>
      </c>
      <c r="C6" s="21">
        <v>22</v>
      </c>
      <c r="D6" s="21">
        <v>15</v>
      </c>
    </row>
    <row r="7" spans="1:4" ht="20.100000000000001" customHeight="1" x14ac:dyDescent="0.25">
      <c r="A7" s="20" t="s">
        <v>22</v>
      </c>
      <c r="B7" s="21">
        <v>20</v>
      </c>
      <c r="C7" s="21">
        <v>22</v>
      </c>
      <c r="D7" s="21">
        <v>20</v>
      </c>
    </row>
    <row r="8" spans="1:4" ht="20.100000000000001" customHeight="1" x14ac:dyDescent="0.25">
      <c r="A8" s="20" t="s">
        <v>23</v>
      </c>
      <c r="B8" s="21">
        <v>21</v>
      </c>
      <c r="C8" s="21">
        <v>23</v>
      </c>
      <c r="D8" s="21">
        <v>21</v>
      </c>
    </row>
    <row r="9" spans="1:4" ht="20.100000000000001" customHeight="1" x14ac:dyDescent="0.25">
      <c r="A9" s="20" t="s">
        <v>24</v>
      </c>
      <c r="B9" s="21">
        <v>23</v>
      </c>
      <c r="C9" s="21">
        <v>25</v>
      </c>
      <c r="D9" s="21">
        <v>23</v>
      </c>
    </row>
    <row r="10" spans="1:4" ht="20.100000000000001" customHeight="1" x14ac:dyDescent="0.25">
      <c r="A10" s="20" t="s">
        <v>25</v>
      </c>
      <c r="B10" s="21">
        <v>21</v>
      </c>
      <c r="C10" s="21">
        <v>23</v>
      </c>
      <c r="D10" s="21">
        <v>0</v>
      </c>
    </row>
    <row r="11" spans="1:4" ht="20.100000000000001" customHeight="1" x14ac:dyDescent="0.25">
      <c r="A11" s="20" t="s">
        <v>26</v>
      </c>
      <c r="B11" s="21">
        <v>22</v>
      </c>
      <c r="C11" s="21">
        <v>24</v>
      </c>
      <c r="D11" s="21">
        <v>22</v>
      </c>
    </row>
    <row r="12" spans="1:4" ht="20.100000000000001" customHeight="1" x14ac:dyDescent="0.25">
      <c r="A12" s="20" t="s">
        <v>27</v>
      </c>
      <c r="B12" s="21">
        <v>21</v>
      </c>
      <c r="C12" s="21">
        <v>23</v>
      </c>
      <c r="D12" s="21">
        <v>21</v>
      </c>
    </row>
    <row r="13" spans="1:4" ht="20.100000000000001" customHeight="1" x14ac:dyDescent="0.25">
      <c r="A13" s="20" t="s">
        <v>21</v>
      </c>
      <c r="B13" s="21">
        <v>21</v>
      </c>
      <c r="C13" s="21">
        <v>23</v>
      </c>
      <c r="D13" s="21">
        <v>21</v>
      </c>
    </row>
    <row r="14" spans="1:4" ht="20.100000000000001" customHeight="1" x14ac:dyDescent="0.25">
      <c r="A14" s="20" t="s">
        <v>20</v>
      </c>
      <c r="B14" s="21">
        <v>22</v>
      </c>
      <c r="C14" s="21">
        <v>24</v>
      </c>
      <c r="D14" s="21">
        <v>16</v>
      </c>
    </row>
    <row r="15" spans="1:4" ht="20.100000000000001" customHeight="1" x14ac:dyDescent="0.25">
      <c r="A15" s="19" t="s">
        <v>14</v>
      </c>
      <c r="B15" s="22">
        <f>SUM(B3:B14)</f>
        <v>250</v>
      </c>
      <c r="C15" s="22">
        <f t="shared" ref="C15" si="0">SUM(C3:C14)</f>
        <v>274</v>
      </c>
      <c r="D15" s="22">
        <f>SUM(D3:D14)</f>
        <v>218</v>
      </c>
    </row>
    <row r="16" spans="1:4" ht="20.100000000000001" customHeight="1" x14ac:dyDescent="0.25">
      <c r="A16" s="26" t="s">
        <v>32</v>
      </c>
      <c r="B16" s="27">
        <f>B15-25</f>
        <v>225</v>
      </c>
      <c r="C16" s="27">
        <f>C15-28</f>
        <v>246</v>
      </c>
      <c r="D16" s="27">
        <f>D15-10</f>
        <v>208</v>
      </c>
    </row>
    <row r="18" spans="1:4" ht="21" customHeight="1" x14ac:dyDescent="0.25">
      <c r="A18" s="62" t="s">
        <v>31</v>
      </c>
      <c r="B18" s="62"/>
      <c r="C18" s="62"/>
      <c r="D18" s="62"/>
    </row>
    <row r="19" spans="1:4" ht="20.100000000000001" customHeight="1" x14ac:dyDescent="0.25">
      <c r="A19" s="22" t="s">
        <v>29</v>
      </c>
      <c r="B19" s="22" t="s">
        <v>18</v>
      </c>
      <c r="C19" s="22" t="s">
        <v>19</v>
      </c>
      <c r="D19" s="22" t="s">
        <v>7</v>
      </c>
    </row>
    <row r="20" spans="1:4" ht="21" customHeight="1" x14ac:dyDescent="0.25">
      <c r="A20" s="20" t="s">
        <v>15</v>
      </c>
      <c r="B20" s="21">
        <v>21</v>
      </c>
      <c r="C20" s="21">
        <v>23</v>
      </c>
      <c r="D20" s="21">
        <v>19</v>
      </c>
    </row>
    <row r="21" spans="1:4" ht="21" customHeight="1" x14ac:dyDescent="0.25">
      <c r="A21" s="20" t="s">
        <v>16</v>
      </c>
      <c r="B21" s="21">
        <v>20</v>
      </c>
      <c r="C21" s="21">
        <v>22</v>
      </c>
      <c r="D21" s="21">
        <v>20</v>
      </c>
    </row>
    <row r="22" spans="1:4" ht="21" customHeight="1" x14ac:dyDescent="0.25">
      <c r="A22" s="20" t="s">
        <v>17</v>
      </c>
      <c r="B22" s="21">
        <v>21</v>
      </c>
      <c r="C22" s="21">
        <v>23</v>
      </c>
      <c r="D22" s="21">
        <v>20</v>
      </c>
    </row>
    <row r="23" spans="1:4" ht="21" customHeight="1" x14ac:dyDescent="0.25">
      <c r="A23" s="20" t="s">
        <v>28</v>
      </c>
      <c r="B23" s="21">
        <v>20</v>
      </c>
      <c r="C23" s="21">
        <v>22</v>
      </c>
      <c r="D23" s="21">
        <v>15</v>
      </c>
    </row>
    <row r="24" spans="1:4" ht="21" customHeight="1" x14ac:dyDescent="0.25">
      <c r="A24" s="20" t="s">
        <v>22</v>
      </c>
      <c r="B24" s="21">
        <v>20</v>
      </c>
      <c r="C24" s="21">
        <v>22</v>
      </c>
      <c r="D24" s="21">
        <v>20</v>
      </c>
    </row>
    <row r="25" spans="1:4" ht="21" customHeight="1" x14ac:dyDescent="0.25">
      <c r="A25" s="20" t="s">
        <v>23</v>
      </c>
      <c r="B25" s="21">
        <v>21</v>
      </c>
      <c r="C25" s="21">
        <v>23</v>
      </c>
      <c r="D25" s="21">
        <v>21</v>
      </c>
    </row>
    <row r="26" spans="1:4" ht="21" customHeight="1" x14ac:dyDescent="0.25">
      <c r="A26" s="20" t="s">
        <v>24</v>
      </c>
      <c r="B26" s="21">
        <v>23</v>
      </c>
      <c r="C26" s="21">
        <v>25</v>
      </c>
      <c r="D26" s="21">
        <v>23</v>
      </c>
    </row>
    <row r="27" spans="1:4" ht="21" customHeight="1" x14ac:dyDescent="0.25">
      <c r="A27" s="20" t="s">
        <v>25</v>
      </c>
      <c r="B27" s="21">
        <v>21</v>
      </c>
      <c r="C27" s="21">
        <v>23</v>
      </c>
      <c r="D27" s="21">
        <v>0</v>
      </c>
    </row>
    <row r="28" spans="1:4" ht="24.95" customHeight="1" x14ac:dyDescent="0.25">
      <c r="A28" s="19" t="s">
        <v>14</v>
      </c>
      <c r="B28" s="22">
        <f>SUM(B20:B27)</f>
        <v>167</v>
      </c>
      <c r="C28" s="22">
        <f t="shared" ref="C28:D28" si="1">SUM(C20:C27)</f>
        <v>183</v>
      </c>
      <c r="D28" s="22">
        <f t="shared" si="1"/>
        <v>138</v>
      </c>
    </row>
    <row r="29" spans="1:4" ht="24.95" customHeight="1" x14ac:dyDescent="0.25">
      <c r="A29" s="26" t="s">
        <v>32</v>
      </c>
      <c r="B29" s="27">
        <f>B28-25</f>
        <v>142</v>
      </c>
      <c r="C29" s="27">
        <f>C28-28</f>
        <v>155</v>
      </c>
      <c r="D29" s="27">
        <f>D28-10</f>
        <v>128</v>
      </c>
    </row>
    <row r="30" spans="1:4" ht="24.95" customHeight="1" x14ac:dyDescent="0.25">
      <c r="A30" s="23"/>
      <c r="B30" s="24"/>
      <c r="C30" s="24"/>
      <c r="D30" s="24"/>
    </row>
    <row r="31" spans="1:4" ht="21" customHeight="1" x14ac:dyDescent="0.25">
      <c r="A31" s="62" t="s">
        <v>30</v>
      </c>
      <c r="B31" s="62"/>
      <c r="C31" s="62"/>
      <c r="D31" s="62"/>
    </row>
    <row r="32" spans="1:4" ht="24.95" customHeight="1" x14ac:dyDescent="0.25">
      <c r="A32" s="22" t="s">
        <v>29</v>
      </c>
      <c r="B32" s="22" t="s">
        <v>18</v>
      </c>
      <c r="C32" s="22" t="s">
        <v>19</v>
      </c>
      <c r="D32" s="22" t="s">
        <v>7</v>
      </c>
    </row>
    <row r="33" spans="1:4" ht="24.95" customHeight="1" x14ac:dyDescent="0.25">
      <c r="A33" s="20" t="s">
        <v>26</v>
      </c>
      <c r="B33" s="21">
        <v>22</v>
      </c>
      <c r="C33" s="21">
        <v>24</v>
      </c>
      <c r="D33" s="21">
        <v>22</v>
      </c>
    </row>
    <row r="34" spans="1:4" ht="24.95" customHeight="1" x14ac:dyDescent="0.25">
      <c r="A34" s="20" t="s">
        <v>27</v>
      </c>
      <c r="B34" s="21">
        <v>21</v>
      </c>
      <c r="C34" s="21">
        <v>23</v>
      </c>
      <c r="D34" s="21">
        <v>21</v>
      </c>
    </row>
    <row r="35" spans="1:4" ht="24.95" customHeight="1" x14ac:dyDescent="0.25">
      <c r="A35" s="20" t="s">
        <v>21</v>
      </c>
      <c r="B35" s="21">
        <v>21</v>
      </c>
      <c r="C35" s="21">
        <v>23</v>
      </c>
      <c r="D35" s="21">
        <v>21</v>
      </c>
    </row>
    <row r="36" spans="1:4" ht="24.95" customHeight="1" x14ac:dyDescent="0.25">
      <c r="A36" s="20" t="s">
        <v>20</v>
      </c>
      <c r="B36" s="21">
        <v>22</v>
      </c>
      <c r="C36" s="21">
        <v>24</v>
      </c>
      <c r="D36" s="21">
        <v>16</v>
      </c>
    </row>
    <row r="37" spans="1:4" ht="20.100000000000001" customHeight="1" x14ac:dyDescent="0.25">
      <c r="A37" s="19" t="s">
        <v>14</v>
      </c>
      <c r="B37" s="22">
        <f>SUM(B33:B36)</f>
        <v>86</v>
      </c>
      <c r="C37" s="22">
        <f t="shared" ref="C37:D37" si="2">SUM(C33:C36)</f>
        <v>94</v>
      </c>
      <c r="D37" s="22">
        <f t="shared" si="2"/>
        <v>80</v>
      </c>
    </row>
  </sheetData>
  <mergeCells count="2">
    <mergeCell ref="A31:D31"/>
    <mergeCell ref="A18:D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7"/>
  <sheetViews>
    <sheetView workbookViewId="0">
      <selection activeCell="C18" sqref="C18"/>
    </sheetView>
  </sheetViews>
  <sheetFormatPr defaultRowHeight="15" x14ac:dyDescent="0.25"/>
  <cols>
    <col min="1" max="1" width="15" customWidth="1"/>
    <col min="2" max="2" width="30" style="7" customWidth="1"/>
    <col min="3" max="3" width="20" customWidth="1"/>
    <col min="4" max="4" width="18.7109375" customWidth="1"/>
    <col min="5" max="5" width="11.28515625" customWidth="1"/>
  </cols>
  <sheetData>
    <row r="1" spans="1:4" ht="20.25" customHeight="1" x14ac:dyDescent="0.25">
      <c r="A1" s="63" t="s">
        <v>12</v>
      </c>
      <c r="B1" s="63"/>
      <c r="C1" s="63"/>
      <c r="D1" s="63"/>
    </row>
    <row r="2" spans="1:4" ht="37.5" customHeight="1" x14ac:dyDescent="0.25">
      <c r="A2" s="8" t="s">
        <v>5</v>
      </c>
      <c r="B2" s="8" t="s">
        <v>6</v>
      </c>
      <c r="C2" s="8" t="s">
        <v>11</v>
      </c>
      <c r="D2" s="8" t="s">
        <v>9</v>
      </c>
    </row>
    <row r="3" spans="1:4" ht="24.75" customHeight="1" x14ac:dyDescent="0.25">
      <c r="A3" s="64" t="s">
        <v>88</v>
      </c>
      <c r="B3" s="9" t="s">
        <v>39</v>
      </c>
      <c r="C3" s="10">
        <f>'Έντυπο οικ προσφοράς'!I21</f>
        <v>0</v>
      </c>
      <c r="D3" s="68">
        <v>5000</v>
      </c>
    </row>
    <row r="4" spans="1:4" ht="24.75" customHeight="1" x14ac:dyDescent="0.25">
      <c r="A4" s="65"/>
      <c r="B4" s="9" t="s">
        <v>41</v>
      </c>
      <c r="C4" s="10">
        <f>'Έντυπο οικ προσφοράς'!I28</f>
        <v>0</v>
      </c>
      <c r="D4" s="69"/>
    </row>
    <row r="5" spans="1:4" ht="24.75" customHeight="1" x14ac:dyDescent="0.25">
      <c r="A5" s="65"/>
      <c r="B5" s="9" t="s">
        <v>7</v>
      </c>
      <c r="C5" s="10">
        <f>'Έντυπο οικ προσφοράς'!I35</f>
        <v>0</v>
      </c>
      <c r="D5" s="69"/>
    </row>
    <row r="6" spans="1:4" ht="38.25" customHeight="1" x14ac:dyDescent="0.25">
      <c r="A6" s="66"/>
      <c r="B6" s="9" t="s">
        <v>8</v>
      </c>
      <c r="C6" s="10">
        <f>'Έντυπο οικ προσφοράς'!I7+'Έντυπο οικ προσφοράς'!I14</f>
        <v>0</v>
      </c>
      <c r="D6" s="70"/>
    </row>
    <row r="7" spans="1:4" ht="25.5" customHeight="1" x14ac:dyDescent="0.25">
      <c r="A7" s="11"/>
      <c r="B7" s="30" t="s">
        <v>13</v>
      </c>
      <c r="C7" s="12">
        <f>SUM(C3:C6)</f>
        <v>0</v>
      </c>
      <c r="D7" s="12">
        <f>D3+D6</f>
        <v>5000</v>
      </c>
    </row>
    <row r="9" spans="1:4" x14ac:dyDescent="0.25">
      <c r="A9" s="67" t="s">
        <v>89</v>
      </c>
      <c r="B9" s="67"/>
      <c r="C9" s="67"/>
      <c r="D9" s="67"/>
    </row>
    <row r="10" spans="1:4" ht="30" x14ac:dyDescent="0.25">
      <c r="A10" s="8" t="s">
        <v>5</v>
      </c>
      <c r="B10" s="8" t="s">
        <v>6</v>
      </c>
      <c r="C10" s="8" t="s">
        <v>11</v>
      </c>
      <c r="D10" s="8" t="s">
        <v>9</v>
      </c>
    </row>
    <row r="11" spans="1:4" ht="30" customHeight="1" x14ac:dyDescent="0.25">
      <c r="A11" s="54" t="s">
        <v>90</v>
      </c>
      <c r="B11" s="9" t="s">
        <v>19</v>
      </c>
      <c r="C11" s="10">
        <f>'Έντυπο οικ προσφοράς'!F63+'Έντυπο οικ προσφοράς'!F74</f>
        <v>0</v>
      </c>
      <c r="D11" s="10">
        <v>12000</v>
      </c>
    </row>
    <row r="12" spans="1:4" ht="20.100000000000001" customHeight="1" x14ac:dyDescent="0.25">
      <c r="A12" s="64" t="s">
        <v>91</v>
      </c>
      <c r="B12" s="9" t="s">
        <v>39</v>
      </c>
      <c r="C12" s="10">
        <f>'Έντυπο οικ προσφοράς'!F90</f>
        <v>0</v>
      </c>
      <c r="D12" s="68">
        <v>11000</v>
      </c>
    </row>
    <row r="13" spans="1:4" ht="20.100000000000001" customHeight="1" x14ac:dyDescent="0.25">
      <c r="A13" s="65"/>
      <c r="B13" s="9" t="s">
        <v>41</v>
      </c>
      <c r="C13" s="10">
        <f>'Έντυπο οικ προσφοράς'!F99</f>
        <v>0</v>
      </c>
      <c r="D13" s="69"/>
    </row>
    <row r="14" spans="1:4" ht="20.100000000000001" customHeight="1" x14ac:dyDescent="0.25">
      <c r="A14" s="65"/>
      <c r="B14" s="9" t="s">
        <v>7</v>
      </c>
      <c r="C14" s="10">
        <f>'Έντυπο οικ προσφοράς'!F111</f>
        <v>0</v>
      </c>
      <c r="D14" s="70"/>
    </row>
    <row r="15" spans="1:4" ht="29.25" customHeight="1" x14ac:dyDescent="0.25">
      <c r="A15" s="11"/>
      <c r="B15" s="30" t="s">
        <v>92</v>
      </c>
      <c r="C15" s="12">
        <f>SUM(C11:C14)</f>
        <v>0</v>
      </c>
      <c r="D15" s="12">
        <f>D11+D12</f>
        <v>23000</v>
      </c>
    </row>
    <row r="17" spans="2:3" x14ac:dyDescent="0.25">
      <c r="B17" s="7" t="s">
        <v>14</v>
      </c>
      <c r="C17" s="55">
        <f>C7+C15</f>
        <v>0</v>
      </c>
    </row>
  </sheetData>
  <mergeCells count="6">
    <mergeCell ref="A1:D1"/>
    <mergeCell ref="A3:A6"/>
    <mergeCell ref="A9:D9"/>
    <mergeCell ref="A12:A14"/>
    <mergeCell ref="D12:D14"/>
    <mergeCell ref="D3:D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2"/>
  <sheetViews>
    <sheetView tabSelected="1" topLeftCell="A97" workbookViewId="0">
      <selection activeCell="K114" sqref="K114"/>
    </sheetView>
  </sheetViews>
  <sheetFormatPr defaultRowHeight="15" x14ac:dyDescent="0.25"/>
  <cols>
    <col min="1" max="1" width="5.7109375" customWidth="1"/>
    <col min="2" max="2" width="21.28515625" customWidth="1"/>
    <col min="3" max="3" width="11.85546875" bestFit="1" customWidth="1"/>
    <col min="4" max="4" width="15.140625" customWidth="1"/>
    <col min="5" max="5" width="13.28515625" customWidth="1"/>
    <col min="6" max="7" width="12.28515625" customWidth="1"/>
    <col min="8" max="8" width="15.42578125" customWidth="1"/>
    <col min="9" max="9" width="15" customWidth="1"/>
    <col min="10" max="13" width="10.5703125" bestFit="1" customWidth="1"/>
  </cols>
  <sheetData>
    <row r="1" spans="1:14" ht="20.100000000000001" customHeight="1" x14ac:dyDescent="0.25">
      <c r="A1" s="92" t="s">
        <v>94</v>
      </c>
      <c r="B1" s="93"/>
      <c r="C1" s="93"/>
      <c r="D1" s="93"/>
      <c r="E1" s="93"/>
      <c r="F1" s="93"/>
      <c r="G1" s="93"/>
      <c r="H1" s="93"/>
      <c r="I1" s="94"/>
    </row>
    <row r="2" spans="1:14" ht="30" customHeight="1" x14ac:dyDescent="0.25">
      <c r="A2" s="92" t="s">
        <v>95</v>
      </c>
      <c r="B2" s="93"/>
      <c r="C2" s="93"/>
      <c r="D2" s="93"/>
      <c r="E2" s="93"/>
      <c r="F2" s="93"/>
      <c r="G2" s="93"/>
      <c r="H2" s="93"/>
      <c r="I2" s="94"/>
    </row>
    <row r="3" spans="1:14" ht="54" customHeight="1" x14ac:dyDescent="0.25">
      <c r="A3" s="1"/>
      <c r="B3" s="1" t="s">
        <v>0</v>
      </c>
      <c r="C3" s="1" t="s">
        <v>1</v>
      </c>
      <c r="D3" s="1" t="s">
        <v>40</v>
      </c>
      <c r="E3" s="1" t="s">
        <v>38</v>
      </c>
      <c r="F3" s="1" t="s">
        <v>37</v>
      </c>
      <c r="G3" s="1" t="s">
        <v>35</v>
      </c>
      <c r="H3" s="1" t="s">
        <v>2</v>
      </c>
      <c r="I3" s="1" t="s">
        <v>3</v>
      </c>
    </row>
    <row r="4" spans="1:14" ht="27.75" customHeight="1" x14ac:dyDescent="0.25">
      <c r="A4" s="16">
        <v>1</v>
      </c>
      <c r="B4" s="13" t="s">
        <v>33</v>
      </c>
      <c r="C4" s="16" t="s">
        <v>10</v>
      </c>
      <c r="D4" s="16">
        <v>1.33</v>
      </c>
      <c r="E4" s="29">
        <v>25</v>
      </c>
      <c r="F4" s="15">
        <v>81</v>
      </c>
      <c r="G4" s="56">
        <f>D4*E4*F4</f>
        <v>2693.25</v>
      </c>
      <c r="H4" s="17">
        <v>0</v>
      </c>
      <c r="I4" s="18">
        <f>G4*H4</f>
        <v>0</v>
      </c>
      <c r="N4" t="s">
        <v>34</v>
      </c>
    </row>
    <row r="5" spans="1:14" ht="23.25" customHeight="1" x14ac:dyDescent="0.25">
      <c r="A5" s="25"/>
      <c r="B5" s="95" t="s">
        <v>85</v>
      </c>
      <c r="C5" s="95"/>
      <c r="D5" s="95"/>
      <c r="E5" s="95"/>
      <c r="F5" s="95"/>
      <c r="G5" s="95"/>
      <c r="H5" s="95"/>
      <c r="I5" s="2">
        <f>I4+0</f>
        <v>0</v>
      </c>
    </row>
    <row r="6" spans="1:14" ht="22.5" customHeight="1" x14ac:dyDescent="0.25">
      <c r="A6" s="25"/>
      <c r="B6" s="96" t="s">
        <v>4</v>
      </c>
      <c r="C6" s="96"/>
      <c r="D6" s="96"/>
      <c r="E6" s="96"/>
      <c r="F6" s="96"/>
      <c r="G6" s="96"/>
      <c r="H6" s="96"/>
      <c r="I6" s="18">
        <f>ROUND((I5*0.13),2)</f>
        <v>0</v>
      </c>
    </row>
    <row r="7" spans="1:14" ht="24.75" customHeight="1" x14ac:dyDescent="0.25">
      <c r="A7" s="95" t="s">
        <v>86</v>
      </c>
      <c r="B7" s="95"/>
      <c r="C7" s="95"/>
      <c r="D7" s="95"/>
      <c r="E7" s="95"/>
      <c r="F7" s="95"/>
      <c r="G7" s="95"/>
      <c r="H7" s="95"/>
      <c r="I7" s="2">
        <f>ROUND((I5+I6),2)</f>
        <v>0</v>
      </c>
    </row>
    <row r="8" spans="1:14" ht="24.75" customHeight="1" x14ac:dyDescent="0.25">
      <c r="A8" s="5"/>
      <c r="B8" s="5"/>
      <c r="C8" s="5"/>
      <c r="D8" s="5"/>
      <c r="E8" s="5"/>
      <c r="F8" s="5"/>
      <c r="G8" s="5"/>
      <c r="H8" s="5"/>
      <c r="I8" s="6"/>
    </row>
    <row r="9" spans="1:14" ht="30" customHeight="1" x14ac:dyDescent="0.25">
      <c r="A9" s="92" t="s">
        <v>96</v>
      </c>
      <c r="B9" s="93"/>
      <c r="C9" s="93"/>
      <c r="D9" s="93"/>
      <c r="E9" s="93"/>
      <c r="F9" s="93"/>
      <c r="G9" s="93"/>
      <c r="H9" s="93"/>
      <c r="I9" s="94"/>
      <c r="M9" s="14"/>
    </row>
    <row r="10" spans="1:14" ht="51" x14ac:dyDescent="0.25">
      <c r="A10" s="1"/>
      <c r="B10" s="1" t="s">
        <v>0</v>
      </c>
      <c r="C10" s="1" t="s">
        <v>1</v>
      </c>
      <c r="D10" s="1" t="s">
        <v>40</v>
      </c>
      <c r="E10" s="1" t="s">
        <v>38</v>
      </c>
      <c r="F10" s="1" t="s">
        <v>37</v>
      </c>
      <c r="G10" s="1" t="s">
        <v>35</v>
      </c>
      <c r="H10" s="1" t="s">
        <v>2</v>
      </c>
      <c r="I10" s="1" t="s">
        <v>3</v>
      </c>
    </row>
    <row r="11" spans="1:14" ht="31.5" customHeight="1" x14ac:dyDescent="0.25">
      <c r="A11" s="16">
        <v>2</v>
      </c>
      <c r="B11" s="13" t="s">
        <v>33</v>
      </c>
      <c r="C11" s="16" t="s">
        <v>10</v>
      </c>
      <c r="D11" s="16">
        <v>1.33</v>
      </c>
      <c r="E11" s="29">
        <v>4</v>
      </c>
      <c r="F11" s="15">
        <v>81</v>
      </c>
      <c r="G11" s="56">
        <f>D11*E11*F11</f>
        <v>430.92</v>
      </c>
      <c r="H11" s="17">
        <v>0</v>
      </c>
      <c r="I11" s="18">
        <f>G11*H11</f>
        <v>0</v>
      </c>
      <c r="M11" s="14"/>
    </row>
    <row r="12" spans="1:14" ht="24.75" customHeight="1" x14ac:dyDescent="0.25">
      <c r="A12" s="28"/>
      <c r="B12" s="95" t="s">
        <v>83</v>
      </c>
      <c r="C12" s="95"/>
      <c r="D12" s="95"/>
      <c r="E12" s="95"/>
      <c r="F12" s="95"/>
      <c r="G12" s="95"/>
      <c r="H12" s="95"/>
      <c r="I12" s="2">
        <f>I11+0</f>
        <v>0</v>
      </c>
    </row>
    <row r="13" spans="1:14" ht="24.75" customHeight="1" x14ac:dyDescent="0.25">
      <c r="A13" s="28"/>
      <c r="B13" s="96" t="s">
        <v>4</v>
      </c>
      <c r="C13" s="96"/>
      <c r="D13" s="96"/>
      <c r="E13" s="96"/>
      <c r="F13" s="96"/>
      <c r="G13" s="96"/>
      <c r="H13" s="96"/>
      <c r="I13" s="18">
        <f>ROUND((I12*0.13),2)</f>
        <v>0</v>
      </c>
    </row>
    <row r="14" spans="1:14" ht="24.75" customHeight="1" x14ac:dyDescent="0.25">
      <c r="A14" s="95" t="s">
        <v>84</v>
      </c>
      <c r="B14" s="95"/>
      <c r="C14" s="95"/>
      <c r="D14" s="95"/>
      <c r="E14" s="95"/>
      <c r="F14" s="95"/>
      <c r="G14" s="95"/>
      <c r="H14" s="95"/>
      <c r="I14" s="2">
        <f>ROUND((I12+I13),2)</f>
        <v>0</v>
      </c>
    </row>
    <row r="15" spans="1:14" ht="24.75" customHeight="1" x14ac:dyDescent="0.25">
      <c r="A15" s="5"/>
      <c r="B15" s="5"/>
      <c r="C15" s="5"/>
      <c r="D15" s="5"/>
      <c r="E15" s="5"/>
      <c r="F15" s="5"/>
      <c r="G15" s="5"/>
      <c r="H15" s="5"/>
      <c r="I15" s="6"/>
    </row>
    <row r="16" spans="1:14" ht="30" customHeight="1" x14ac:dyDescent="0.25">
      <c r="A16" s="92" t="s">
        <v>97</v>
      </c>
      <c r="B16" s="93"/>
      <c r="C16" s="93"/>
      <c r="D16" s="93"/>
      <c r="E16" s="93"/>
      <c r="F16" s="93"/>
      <c r="G16" s="93"/>
      <c r="H16" s="93"/>
      <c r="I16" s="94"/>
    </row>
    <row r="17" spans="1:9" ht="51" x14ac:dyDescent="0.25">
      <c r="A17" s="1"/>
      <c r="B17" s="1" t="s">
        <v>0</v>
      </c>
      <c r="C17" s="1" t="s">
        <v>1</v>
      </c>
      <c r="D17" s="1" t="s">
        <v>40</v>
      </c>
      <c r="E17" s="1" t="s">
        <v>38</v>
      </c>
      <c r="F17" s="1" t="s">
        <v>37</v>
      </c>
      <c r="G17" s="1" t="s">
        <v>35</v>
      </c>
      <c r="H17" s="1" t="s">
        <v>2</v>
      </c>
      <c r="I17" s="1" t="s">
        <v>3</v>
      </c>
    </row>
    <row r="18" spans="1:9" ht="30.75" customHeight="1" x14ac:dyDescent="0.25">
      <c r="A18" s="16">
        <v>3</v>
      </c>
      <c r="B18" s="13" t="s">
        <v>33</v>
      </c>
      <c r="C18" s="16" t="s">
        <v>10</v>
      </c>
      <c r="D18" s="16">
        <v>1.33</v>
      </c>
      <c r="E18" s="29">
        <v>5</v>
      </c>
      <c r="F18" s="15">
        <v>73</v>
      </c>
      <c r="G18" s="15">
        <f>D18*E18*F18</f>
        <v>485.45000000000005</v>
      </c>
      <c r="H18" s="17">
        <v>0</v>
      </c>
      <c r="I18" s="18">
        <f>G18*H18</f>
        <v>0</v>
      </c>
    </row>
    <row r="19" spans="1:9" ht="21" customHeight="1" x14ac:dyDescent="0.25">
      <c r="A19" s="28"/>
      <c r="B19" s="95" t="s">
        <v>81</v>
      </c>
      <c r="C19" s="95"/>
      <c r="D19" s="95"/>
      <c r="E19" s="95"/>
      <c r="F19" s="95"/>
      <c r="G19" s="95"/>
      <c r="H19" s="95"/>
      <c r="I19" s="2">
        <f>I18+0</f>
        <v>0</v>
      </c>
    </row>
    <row r="20" spans="1:9" ht="21" customHeight="1" x14ac:dyDescent="0.25">
      <c r="A20" s="28"/>
      <c r="B20" s="96" t="s">
        <v>4</v>
      </c>
      <c r="C20" s="96"/>
      <c r="D20" s="96"/>
      <c r="E20" s="96"/>
      <c r="F20" s="96"/>
      <c r="G20" s="96"/>
      <c r="H20" s="96"/>
      <c r="I20" s="18">
        <f>ROUND((I19*0.13),2)</f>
        <v>0</v>
      </c>
    </row>
    <row r="21" spans="1:9" ht="21" customHeight="1" x14ac:dyDescent="0.25">
      <c r="A21" s="95" t="s">
        <v>82</v>
      </c>
      <c r="B21" s="95"/>
      <c r="C21" s="95"/>
      <c r="D21" s="95"/>
      <c r="E21" s="95"/>
      <c r="F21" s="95"/>
      <c r="G21" s="95"/>
      <c r="H21" s="95"/>
      <c r="I21" s="2">
        <f>ROUND((I19+I20),2)</f>
        <v>0</v>
      </c>
    </row>
    <row r="22" spans="1:9" ht="21" customHeight="1" x14ac:dyDescent="0.25">
      <c r="A22" s="5"/>
      <c r="B22" s="5"/>
      <c r="C22" s="5"/>
      <c r="D22" s="5"/>
      <c r="E22" s="5"/>
      <c r="F22" s="5"/>
      <c r="G22" s="5"/>
      <c r="H22" s="5"/>
      <c r="I22" s="6"/>
    </row>
    <row r="23" spans="1:9" ht="21" customHeight="1" x14ac:dyDescent="0.25">
      <c r="A23" s="92" t="s">
        <v>98</v>
      </c>
      <c r="B23" s="93"/>
      <c r="C23" s="93"/>
      <c r="D23" s="93"/>
      <c r="E23" s="93"/>
      <c r="F23" s="93"/>
      <c r="G23" s="93"/>
      <c r="H23" s="93"/>
      <c r="I23" s="94"/>
    </row>
    <row r="24" spans="1:9" ht="51" x14ac:dyDescent="0.25">
      <c r="A24" s="1"/>
      <c r="B24" s="1" t="s">
        <v>0</v>
      </c>
      <c r="C24" s="1" t="s">
        <v>1</v>
      </c>
      <c r="D24" s="1" t="s">
        <v>40</v>
      </c>
      <c r="E24" s="1" t="s">
        <v>38</v>
      </c>
      <c r="F24" s="1" t="s">
        <v>37</v>
      </c>
      <c r="G24" s="1" t="s">
        <v>35</v>
      </c>
      <c r="H24" s="1" t="s">
        <v>2</v>
      </c>
      <c r="I24" s="1" t="s">
        <v>3</v>
      </c>
    </row>
    <row r="25" spans="1:9" ht="33" customHeight="1" x14ac:dyDescent="0.25">
      <c r="A25" s="16">
        <v>4</v>
      </c>
      <c r="B25" s="13" t="s">
        <v>33</v>
      </c>
      <c r="C25" s="16" t="s">
        <v>10</v>
      </c>
      <c r="D25" s="16">
        <v>1.33</v>
      </c>
      <c r="E25" s="29">
        <v>2</v>
      </c>
      <c r="F25" s="15">
        <v>73</v>
      </c>
      <c r="G25" s="15">
        <f>D25*E25*F25</f>
        <v>194.18</v>
      </c>
      <c r="H25" s="17">
        <v>0</v>
      </c>
      <c r="I25" s="18">
        <f>G25*H25</f>
        <v>0</v>
      </c>
    </row>
    <row r="26" spans="1:9" ht="21" customHeight="1" x14ac:dyDescent="0.25">
      <c r="A26" s="31"/>
      <c r="B26" s="95" t="s">
        <v>79</v>
      </c>
      <c r="C26" s="95"/>
      <c r="D26" s="95"/>
      <c r="E26" s="95"/>
      <c r="F26" s="95"/>
      <c r="G26" s="95"/>
      <c r="H26" s="95"/>
      <c r="I26" s="2">
        <f>I25+0</f>
        <v>0</v>
      </c>
    </row>
    <row r="27" spans="1:9" ht="21" customHeight="1" x14ac:dyDescent="0.25">
      <c r="A27" s="31"/>
      <c r="B27" s="96" t="s">
        <v>4</v>
      </c>
      <c r="C27" s="96"/>
      <c r="D27" s="96"/>
      <c r="E27" s="96"/>
      <c r="F27" s="96"/>
      <c r="G27" s="96"/>
      <c r="H27" s="96"/>
      <c r="I27" s="18">
        <f>ROUND((I26*0.13),2)</f>
        <v>0</v>
      </c>
    </row>
    <row r="28" spans="1:9" x14ac:dyDescent="0.25">
      <c r="A28" s="95" t="s">
        <v>80</v>
      </c>
      <c r="B28" s="95"/>
      <c r="C28" s="95"/>
      <c r="D28" s="95"/>
      <c r="E28" s="95"/>
      <c r="F28" s="95"/>
      <c r="G28" s="95"/>
      <c r="H28" s="95"/>
      <c r="I28" s="2">
        <f>ROUND((I26+I27),2)</f>
        <v>0</v>
      </c>
    </row>
    <row r="29" spans="1:9" x14ac:dyDescent="0.25">
      <c r="A29" s="5"/>
      <c r="B29" s="5"/>
      <c r="C29" s="5"/>
      <c r="D29" s="5"/>
      <c r="E29" s="5"/>
      <c r="F29" s="5"/>
      <c r="G29" s="5"/>
      <c r="H29" s="5"/>
      <c r="I29" s="6"/>
    </row>
    <row r="30" spans="1:9" x14ac:dyDescent="0.25">
      <c r="A30" s="92" t="s">
        <v>99</v>
      </c>
      <c r="B30" s="93"/>
      <c r="C30" s="93"/>
      <c r="D30" s="93"/>
      <c r="E30" s="93"/>
      <c r="F30" s="93"/>
      <c r="G30" s="93"/>
      <c r="H30" s="93"/>
      <c r="I30" s="94"/>
    </row>
    <row r="31" spans="1:9" ht="51" x14ac:dyDescent="0.25">
      <c r="A31" s="1"/>
      <c r="B31" s="1" t="s">
        <v>0</v>
      </c>
      <c r="C31" s="1" t="s">
        <v>1</v>
      </c>
      <c r="D31" s="1" t="s">
        <v>40</v>
      </c>
      <c r="E31" s="1" t="s">
        <v>38</v>
      </c>
      <c r="F31" s="1" t="s">
        <v>37</v>
      </c>
      <c r="G31" s="1" t="s">
        <v>35</v>
      </c>
      <c r="H31" s="1" t="s">
        <v>2</v>
      </c>
      <c r="I31" s="1" t="s">
        <v>3</v>
      </c>
    </row>
    <row r="32" spans="1:9" ht="25.5" x14ac:dyDescent="0.25">
      <c r="A32" s="16">
        <v>5</v>
      </c>
      <c r="B32" s="13" t="s">
        <v>33</v>
      </c>
      <c r="C32" s="16" t="s">
        <v>10</v>
      </c>
      <c r="D32" s="16">
        <v>1.33</v>
      </c>
      <c r="E32" s="29">
        <v>3</v>
      </c>
      <c r="F32" s="15">
        <v>73</v>
      </c>
      <c r="G32" s="15">
        <f>D32*E32*F32</f>
        <v>291.27000000000004</v>
      </c>
      <c r="H32" s="17">
        <v>0</v>
      </c>
      <c r="I32" s="18">
        <f>G32*H32</f>
        <v>0</v>
      </c>
    </row>
    <row r="33" spans="1:11" ht="19.5" customHeight="1" x14ac:dyDescent="0.25">
      <c r="A33" s="32"/>
      <c r="B33" s="95" t="s">
        <v>77</v>
      </c>
      <c r="C33" s="95"/>
      <c r="D33" s="95"/>
      <c r="E33" s="95"/>
      <c r="F33" s="95"/>
      <c r="G33" s="95"/>
      <c r="H33" s="95"/>
      <c r="I33" s="2">
        <f>I32+0</f>
        <v>0</v>
      </c>
    </row>
    <row r="34" spans="1:11" ht="19.5" customHeight="1" x14ac:dyDescent="0.25">
      <c r="A34" s="32"/>
      <c r="B34" s="96" t="s">
        <v>4</v>
      </c>
      <c r="C34" s="96"/>
      <c r="D34" s="96"/>
      <c r="E34" s="96"/>
      <c r="F34" s="96"/>
      <c r="G34" s="96"/>
      <c r="H34" s="96"/>
      <c r="I34" s="18">
        <f>ROUND((I33*0.13),2)</f>
        <v>0</v>
      </c>
    </row>
    <row r="35" spans="1:11" ht="19.5" customHeight="1" x14ac:dyDescent="0.25">
      <c r="A35" s="95" t="s">
        <v>87</v>
      </c>
      <c r="B35" s="95"/>
      <c r="C35" s="95"/>
      <c r="D35" s="95"/>
      <c r="E35" s="95"/>
      <c r="F35" s="95"/>
      <c r="G35" s="95"/>
      <c r="H35" s="95"/>
      <c r="I35" s="2">
        <f>ROUND((I33+I34),2)</f>
        <v>0</v>
      </c>
    </row>
    <row r="37" spans="1:11" ht="20.100000000000001" customHeight="1" x14ac:dyDescent="0.25">
      <c r="D37" s="97" t="s">
        <v>36</v>
      </c>
      <c r="E37" s="98"/>
      <c r="F37" s="98"/>
      <c r="G37" s="98"/>
      <c r="H37" s="99"/>
      <c r="I37" s="4">
        <f>I5+I12+I19+I26+I33</f>
        <v>0</v>
      </c>
      <c r="K37" s="14"/>
    </row>
    <row r="38" spans="1:11" ht="20.100000000000001" customHeight="1" x14ac:dyDescent="0.25">
      <c r="D38" s="100" t="s">
        <v>75</v>
      </c>
      <c r="E38" s="100"/>
      <c r="F38" s="100"/>
      <c r="G38" s="100"/>
      <c r="H38" s="100"/>
      <c r="I38" s="3">
        <f>I6+I13+I20+I27+I34</f>
        <v>0</v>
      </c>
    </row>
    <row r="39" spans="1:11" ht="20.100000000000001" customHeight="1" x14ac:dyDescent="0.25">
      <c r="D39" s="101" t="s">
        <v>76</v>
      </c>
      <c r="E39" s="101"/>
      <c r="F39" s="101"/>
      <c r="G39" s="101"/>
      <c r="H39" s="101"/>
      <c r="I39" s="4">
        <f>I7+I14+I21+I28+I35</f>
        <v>0</v>
      </c>
    </row>
    <row r="40" spans="1:11" ht="20.100000000000001" customHeight="1" x14ac:dyDescent="0.25">
      <c r="D40" s="23"/>
      <c r="E40" s="23"/>
      <c r="F40" s="23"/>
      <c r="G40" s="23"/>
      <c r="H40" s="23"/>
      <c r="I40" s="58"/>
    </row>
    <row r="41" spans="1:11" ht="39.75" customHeight="1" x14ac:dyDescent="0.25">
      <c r="A41" s="71" t="s">
        <v>107</v>
      </c>
      <c r="B41" s="71"/>
      <c r="C41" s="71"/>
      <c r="D41" s="71"/>
      <c r="E41" s="71"/>
      <c r="F41" s="71"/>
      <c r="G41" s="71"/>
      <c r="H41" s="71"/>
      <c r="I41" s="71"/>
    </row>
    <row r="42" spans="1:11" ht="20.100000000000001" customHeight="1" x14ac:dyDescent="0.25">
      <c r="A42" s="59"/>
    </row>
    <row r="43" spans="1:11" x14ac:dyDescent="0.25">
      <c r="G43" s="60" t="s">
        <v>108</v>
      </c>
    </row>
    <row r="44" spans="1:11" x14ac:dyDescent="0.25">
      <c r="A44" s="60"/>
    </row>
    <row r="45" spans="1:11" x14ac:dyDescent="0.25">
      <c r="A45" s="60"/>
    </row>
    <row r="46" spans="1:11" ht="23.25" customHeight="1" x14ac:dyDescent="0.25">
      <c r="A46" s="60"/>
      <c r="H46" s="72" t="s">
        <v>110</v>
      </c>
      <c r="I46" s="72"/>
    </row>
    <row r="47" spans="1:11" ht="33" customHeight="1" x14ac:dyDescent="0.25">
      <c r="A47" s="61" t="s">
        <v>109</v>
      </c>
    </row>
    <row r="48" spans="1:11" ht="38.25" x14ac:dyDescent="0.25">
      <c r="A48" s="33" t="s">
        <v>42</v>
      </c>
      <c r="B48" s="33" t="s">
        <v>0</v>
      </c>
      <c r="C48" s="33" t="s">
        <v>1</v>
      </c>
      <c r="D48" s="33" t="s">
        <v>43</v>
      </c>
      <c r="E48" s="33" t="s">
        <v>44</v>
      </c>
      <c r="F48" s="33" t="s">
        <v>45</v>
      </c>
      <c r="G48" s="33" t="s">
        <v>46</v>
      </c>
    </row>
    <row r="49" spans="1:7" ht="20.100000000000001" customHeight="1" x14ac:dyDescent="0.25">
      <c r="A49" s="34">
        <v>6</v>
      </c>
      <c r="B49" s="35" t="s">
        <v>47</v>
      </c>
      <c r="C49" s="36" t="s">
        <v>10</v>
      </c>
      <c r="D49" s="37">
        <v>50</v>
      </c>
      <c r="E49" s="38">
        <v>4.97</v>
      </c>
      <c r="F49" s="39">
        <v>0</v>
      </c>
      <c r="G49" s="36" t="s">
        <v>93</v>
      </c>
    </row>
    <row r="50" spans="1:7" ht="20.100000000000001" customHeight="1" x14ac:dyDescent="0.25">
      <c r="A50" s="34">
        <v>7</v>
      </c>
      <c r="B50" s="35" t="s">
        <v>48</v>
      </c>
      <c r="C50" s="36" t="s">
        <v>49</v>
      </c>
      <c r="D50" s="37">
        <v>25</v>
      </c>
      <c r="E50" s="38">
        <v>30</v>
      </c>
      <c r="F50" s="39">
        <v>0</v>
      </c>
      <c r="G50" s="36" t="s">
        <v>50</v>
      </c>
    </row>
    <row r="51" spans="1:7" ht="20.100000000000001" customHeight="1" x14ac:dyDescent="0.25">
      <c r="A51" s="34">
        <v>8</v>
      </c>
      <c r="B51" s="35" t="s">
        <v>51</v>
      </c>
      <c r="C51" s="36" t="s">
        <v>49</v>
      </c>
      <c r="D51" s="37">
        <v>50</v>
      </c>
      <c r="E51" s="39">
        <v>1.7</v>
      </c>
      <c r="F51" s="39">
        <v>0</v>
      </c>
      <c r="G51" s="36" t="s">
        <v>52</v>
      </c>
    </row>
    <row r="52" spans="1:7" ht="20.100000000000001" customHeight="1" x14ac:dyDescent="0.25">
      <c r="A52" s="34">
        <v>9</v>
      </c>
      <c r="B52" s="35" t="s">
        <v>53</v>
      </c>
      <c r="C52" s="36" t="s">
        <v>49</v>
      </c>
      <c r="D52" s="37">
        <v>50</v>
      </c>
      <c r="E52" s="39">
        <v>2</v>
      </c>
      <c r="F52" s="39">
        <v>0</v>
      </c>
      <c r="G52" s="36" t="s">
        <v>52</v>
      </c>
    </row>
    <row r="53" spans="1:7" ht="20.100000000000001" customHeight="1" x14ac:dyDescent="0.25">
      <c r="A53" s="34">
        <v>10</v>
      </c>
      <c r="B53" s="35" t="s">
        <v>54</v>
      </c>
      <c r="C53" s="36" t="s">
        <v>10</v>
      </c>
      <c r="D53" s="37">
        <v>25</v>
      </c>
      <c r="E53" s="39">
        <v>5.45</v>
      </c>
      <c r="F53" s="39">
        <v>0</v>
      </c>
      <c r="G53" s="36" t="s">
        <v>55</v>
      </c>
    </row>
    <row r="54" spans="1:7" ht="25.5" x14ac:dyDescent="0.25">
      <c r="A54" s="34">
        <v>11</v>
      </c>
      <c r="B54" s="35" t="s">
        <v>56</v>
      </c>
      <c r="C54" s="36" t="s">
        <v>10</v>
      </c>
      <c r="D54" s="40">
        <v>25</v>
      </c>
      <c r="E54" s="39">
        <v>3.12</v>
      </c>
      <c r="F54" s="39">
        <v>0</v>
      </c>
      <c r="G54" s="36" t="s">
        <v>57</v>
      </c>
    </row>
    <row r="55" spans="1:7" ht="20.100000000000001" customHeight="1" x14ac:dyDescent="0.25">
      <c r="A55" s="34">
        <v>12</v>
      </c>
      <c r="B55" s="35" t="s">
        <v>58</v>
      </c>
      <c r="C55" s="36" t="s">
        <v>10</v>
      </c>
      <c r="D55" s="40">
        <v>1000</v>
      </c>
      <c r="E55" s="38">
        <v>2.5</v>
      </c>
      <c r="F55" s="39">
        <v>0</v>
      </c>
      <c r="G55" s="36" t="s">
        <v>55</v>
      </c>
    </row>
    <row r="56" spans="1:7" ht="38.25" x14ac:dyDescent="0.25">
      <c r="A56" s="34">
        <v>13</v>
      </c>
      <c r="B56" s="35" t="s">
        <v>59</v>
      </c>
      <c r="C56" s="36" t="s">
        <v>10</v>
      </c>
      <c r="D56" s="40">
        <v>50</v>
      </c>
      <c r="E56" s="39">
        <v>15</v>
      </c>
      <c r="F56" s="39">
        <v>0</v>
      </c>
      <c r="G56" s="36" t="s">
        <v>60</v>
      </c>
    </row>
    <row r="57" spans="1:7" ht="20.100000000000001" customHeight="1" x14ac:dyDescent="0.25">
      <c r="A57" s="34">
        <v>14</v>
      </c>
      <c r="B57" s="35" t="s">
        <v>61</v>
      </c>
      <c r="C57" s="36" t="s">
        <v>10</v>
      </c>
      <c r="D57" s="40">
        <v>25</v>
      </c>
      <c r="E57" s="39">
        <v>59.28</v>
      </c>
      <c r="F57" s="39">
        <v>0</v>
      </c>
      <c r="G57" s="36" t="s">
        <v>60</v>
      </c>
    </row>
    <row r="58" spans="1:7" ht="20.100000000000001" customHeight="1" x14ac:dyDescent="0.25">
      <c r="A58" s="34">
        <v>15</v>
      </c>
      <c r="B58" s="35" t="s">
        <v>62</v>
      </c>
      <c r="C58" s="36" t="s">
        <v>63</v>
      </c>
      <c r="D58" s="40">
        <v>25</v>
      </c>
      <c r="E58" s="39">
        <v>36</v>
      </c>
      <c r="F58" s="39">
        <v>0</v>
      </c>
      <c r="G58" s="36" t="s">
        <v>64</v>
      </c>
    </row>
    <row r="59" spans="1:7" ht="20.100000000000001" customHeight="1" x14ac:dyDescent="0.25">
      <c r="A59" s="34">
        <v>16</v>
      </c>
      <c r="B59" s="35" t="s">
        <v>65</v>
      </c>
      <c r="C59" s="36" t="s">
        <v>10</v>
      </c>
      <c r="D59" s="40">
        <v>50</v>
      </c>
      <c r="E59" s="39">
        <v>16</v>
      </c>
      <c r="F59" s="39">
        <v>0</v>
      </c>
      <c r="G59" s="36" t="s">
        <v>60</v>
      </c>
    </row>
    <row r="60" spans="1:7" ht="25.5" x14ac:dyDescent="0.25">
      <c r="A60" s="34">
        <v>17</v>
      </c>
      <c r="B60" s="35" t="s">
        <v>105</v>
      </c>
      <c r="C60" s="36" t="s">
        <v>49</v>
      </c>
      <c r="D60" s="37">
        <v>25</v>
      </c>
      <c r="E60" s="39">
        <v>6.57</v>
      </c>
      <c r="F60" s="39">
        <v>0</v>
      </c>
      <c r="G60" s="36" t="s">
        <v>55</v>
      </c>
    </row>
    <row r="61" spans="1:7" ht="20.100000000000001" customHeight="1" x14ac:dyDescent="0.25">
      <c r="A61" s="80" t="s">
        <v>85</v>
      </c>
      <c r="B61" s="81"/>
      <c r="C61" s="81"/>
      <c r="D61" s="81"/>
      <c r="E61" s="82"/>
      <c r="F61" s="41">
        <f>ROUND(SUM(F49:F60),2)</f>
        <v>0</v>
      </c>
      <c r="G61" s="42"/>
    </row>
    <row r="62" spans="1:7" ht="20.100000000000001" customHeight="1" x14ac:dyDescent="0.25">
      <c r="A62" s="83" t="s">
        <v>66</v>
      </c>
      <c r="B62" s="84"/>
      <c r="C62" s="84"/>
      <c r="D62" s="84"/>
      <c r="E62" s="85"/>
      <c r="F62" s="43">
        <f>ROUND((0.24*F61),2)</f>
        <v>0</v>
      </c>
      <c r="G62" s="42"/>
    </row>
    <row r="63" spans="1:7" ht="20.100000000000001" customHeight="1" x14ac:dyDescent="0.25">
      <c r="A63" s="86" t="s">
        <v>86</v>
      </c>
      <c r="B63" s="87"/>
      <c r="C63" s="87"/>
      <c r="D63" s="87"/>
      <c r="E63" s="88"/>
      <c r="F63" s="44">
        <f>ROUND((F61+F62),2)</f>
        <v>0</v>
      </c>
      <c r="G63" s="42"/>
    </row>
    <row r="64" spans="1:7" x14ac:dyDescent="0.25">
      <c r="A64" s="42"/>
      <c r="B64" s="42"/>
      <c r="C64" s="42"/>
      <c r="D64" s="42"/>
      <c r="E64" s="42"/>
      <c r="F64" s="42"/>
      <c r="G64" s="42"/>
    </row>
    <row r="65" spans="1:7" ht="36.75" customHeight="1" x14ac:dyDescent="0.25">
      <c r="A65" s="76" t="s">
        <v>100</v>
      </c>
      <c r="B65" s="76"/>
      <c r="C65" s="76"/>
      <c r="D65" s="76"/>
      <c r="E65" s="76"/>
      <c r="F65" s="76"/>
      <c r="G65" s="76"/>
    </row>
    <row r="66" spans="1:7" ht="38.25" x14ac:dyDescent="0.25">
      <c r="A66" s="33" t="s">
        <v>42</v>
      </c>
      <c r="B66" s="33" t="s">
        <v>0</v>
      </c>
      <c r="C66" s="33" t="s">
        <v>1</v>
      </c>
      <c r="D66" s="33" t="s">
        <v>43</v>
      </c>
      <c r="E66" s="33" t="s">
        <v>44</v>
      </c>
      <c r="F66" s="33" t="s">
        <v>45</v>
      </c>
      <c r="G66" s="33" t="s">
        <v>46</v>
      </c>
    </row>
    <row r="67" spans="1:7" ht="20.100000000000001" customHeight="1" x14ac:dyDescent="0.25">
      <c r="A67" s="34">
        <v>18</v>
      </c>
      <c r="B67" s="35" t="s">
        <v>47</v>
      </c>
      <c r="C67" s="36" t="s">
        <v>10</v>
      </c>
      <c r="D67" s="37">
        <v>8</v>
      </c>
      <c r="E67" s="38">
        <v>4.97</v>
      </c>
      <c r="F67" s="39">
        <v>0</v>
      </c>
      <c r="G67" s="36" t="s">
        <v>93</v>
      </c>
    </row>
    <row r="68" spans="1:7" ht="20.100000000000001" customHeight="1" x14ac:dyDescent="0.25">
      <c r="A68" s="34">
        <v>19</v>
      </c>
      <c r="B68" s="35" t="s">
        <v>48</v>
      </c>
      <c r="C68" s="36" t="s">
        <v>49</v>
      </c>
      <c r="D68" s="37">
        <v>4</v>
      </c>
      <c r="E68" s="38">
        <v>30</v>
      </c>
      <c r="F68" s="39">
        <v>0</v>
      </c>
      <c r="G68" s="36" t="s">
        <v>50</v>
      </c>
    </row>
    <row r="69" spans="1:7" ht="20.100000000000001" customHeight="1" x14ac:dyDescent="0.25">
      <c r="A69" s="34">
        <v>20</v>
      </c>
      <c r="B69" s="35" t="s">
        <v>53</v>
      </c>
      <c r="C69" s="36" t="s">
        <v>49</v>
      </c>
      <c r="D69" s="37">
        <v>8</v>
      </c>
      <c r="E69" s="39">
        <v>2.27</v>
      </c>
      <c r="F69" s="39">
        <v>0</v>
      </c>
      <c r="G69" s="36" t="s">
        <v>52</v>
      </c>
    </row>
    <row r="70" spans="1:7" ht="20.100000000000001" customHeight="1" x14ac:dyDescent="0.25">
      <c r="A70" s="34">
        <v>21</v>
      </c>
      <c r="B70" s="35" t="s">
        <v>65</v>
      </c>
      <c r="C70" s="36" t="s">
        <v>10</v>
      </c>
      <c r="D70" s="37">
        <v>4</v>
      </c>
      <c r="E70" s="39">
        <v>16</v>
      </c>
      <c r="F70" s="39">
        <v>0</v>
      </c>
      <c r="G70" s="36" t="s">
        <v>60</v>
      </c>
    </row>
    <row r="71" spans="1:7" ht="38.25" x14ac:dyDescent="0.25">
      <c r="A71" s="34">
        <v>22</v>
      </c>
      <c r="B71" s="35" t="s">
        <v>59</v>
      </c>
      <c r="C71" s="36" t="s">
        <v>10</v>
      </c>
      <c r="D71" s="37">
        <v>8</v>
      </c>
      <c r="E71" s="39">
        <v>15</v>
      </c>
      <c r="F71" s="39">
        <v>0</v>
      </c>
      <c r="G71" s="36" t="s">
        <v>55</v>
      </c>
    </row>
    <row r="72" spans="1:7" ht="20.100000000000001" customHeight="1" x14ac:dyDescent="0.25">
      <c r="A72" s="80" t="s">
        <v>83</v>
      </c>
      <c r="B72" s="81"/>
      <c r="C72" s="81"/>
      <c r="D72" s="81"/>
      <c r="E72" s="82"/>
      <c r="F72" s="41">
        <f>ROUND(SUM(F67:F71),2)</f>
        <v>0</v>
      </c>
      <c r="G72" s="36" t="s">
        <v>60</v>
      </c>
    </row>
    <row r="73" spans="1:7" ht="20.100000000000001" customHeight="1" x14ac:dyDescent="0.25">
      <c r="A73" s="83" t="s">
        <v>66</v>
      </c>
      <c r="B73" s="84"/>
      <c r="C73" s="84"/>
      <c r="D73" s="84"/>
      <c r="E73" s="85"/>
      <c r="F73" s="43">
        <f>ROUND(SUM(F72*0.24),2)</f>
        <v>0</v>
      </c>
      <c r="G73" s="42"/>
    </row>
    <row r="74" spans="1:7" ht="20.100000000000001" customHeight="1" x14ac:dyDescent="0.25">
      <c r="A74" s="86" t="s">
        <v>84</v>
      </c>
      <c r="B74" s="87"/>
      <c r="C74" s="87"/>
      <c r="D74" s="87"/>
      <c r="E74" s="88"/>
      <c r="F74" s="44">
        <f>ROUND(SUM(F72:F73),2)</f>
        <v>0</v>
      </c>
      <c r="G74" s="42"/>
    </row>
    <row r="75" spans="1:7" x14ac:dyDescent="0.25">
      <c r="A75" s="45"/>
      <c r="B75" s="45"/>
      <c r="C75" s="45"/>
      <c r="D75" s="45"/>
      <c r="E75" s="42"/>
      <c r="F75" s="42"/>
      <c r="G75" s="42"/>
    </row>
    <row r="76" spans="1:7" ht="23.25" customHeight="1" x14ac:dyDescent="0.25">
      <c r="A76" s="89" t="s">
        <v>101</v>
      </c>
      <c r="B76" s="90"/>
      <c r="C76" s="90"/>
      <c r="D76" s="90"/>
      <c r="E76" s="90"/>
      <c r="F76" s="90"/>
      <c r="G76" s="91"/>
    </row>
    <row r="77" spans="1:7" ht="38.25" x14ac:dyDescent="0.25">
      <c r="A77" s="33" t="s">
        <v>42</v>
      </c>
      <c r="B77" s="33" t="s">
        <v>0</v>
      </c>
      <c r="C77" s="33" t="s">
        <v>1</v>
      </c>
      <c r="D77" s="33" t="s">
        <v>43</v>
      </c>
      <c r="E77" s="33" t="s">
        <v>44</v>
      </c>
      <c r="F77" s="33" t="s">
        <v>45</v>
      </c>
      <c r="G77" s="33" t="s">
        <v>46</v>
      </c>
    </row>
    <row r="78" spans="1:7" ht="38.25" x14ac:dyDescent="0.25">
      <c r="A78" s="46">
        <v>23</v>
      </c>
      <c r="B78" s="35" t="s">
        <v>59</v>
      </c>
      <c r="C78" s="36" t="s">
        <v>10</v>
      </c>
      <c r="D78" s="47">
        <v>8</v>
      </c>
      <c r="E78" s="39">
        <v>15</v>
      </c>
      <c r="F78" s="39">
        <v>0</v>
      </c>
      <c r="G78" s="36" t="s">
        <v>60</v>
      </c>
    </row>
    <row r="79" spans="1:7" ht="20.100000000000001" customHeight="1" x14ac:dyDescent="0.25">
      <c r="A79" s="46">
        <v>24</v>
      </c>
      <c r="B79" s="35" t="s">
        <v>47</v>
      </c>
      <c r="C79" s="48" t="s">
        <v>10</v>
      </c>
      <c r="D79" s="46">
        <v>4</v>
      </c>
      <c r="E79" s="38">
        <v>4.97</v>
      </c>
      <c r="F79" s="39">
        <v>0</v>
      </c>
      <c r="G79" s="36" t="s">
        <v>93</v>
      </c>
    </row>
    <row r="80" spans="1:7" ht="20.100000000000001" customHeight="1" x14ac:dyDescent="0.25">
      <c r="A80" s="46">
        <v>25</v>
      </c>
      <c r="B80" s="35" t="s">
        <v>48</v>
      </c>
      <c r="C80" s="36" t="s">
        <v>49</v>
      </c>
      <c r="D80" s="40">
        <v>2</v>
      </c>
      <c r="E80" s="38">
        <v>30</v>
      </c>
      <c r="F80" s="39">
        <v>0</v>
      </c>
      <c r="G80" s="36" t="s">
        <v>50</v>
      </c>
    </row>
    <row r="81" spans="1:9" ht="25.5" x14ac:dyDescent="0.25">
      <c r="A81" s="46">
        <v>26</v>
      </c>
      <c r="B81" s="35" t="s">
        <v>56</v>
      </c>
      <c r="C81" s="36" t="s">
        <v>10</v>
      </c>
      <c r="D81" s="49">
        <v>4</v>
      </c>
      <c r="E81" s="39">
        <v>3.12</v>
      </c>
      <c r="F81" s="39">
        <v>0</v>
      </c>
      <c r="G81" s="36" t="s">
        <v>57</v>
      </c>
    </row>
    <row r="82" spans="1:9" ht="20.100000000000001" customHeight="1" x14ac:dyDescent="0.25">
      <c r="A82" s="46">
        <v>27</v>
      </c>
      <c r="B82" s="35" t="s">
        <v>51</v>
      </c>
      <c r="C82" s="36" t="s">
        <v>49</v>
      </c>
      <c r="D82" s="37">
        <v>12</v>
      </c>
      <c r="E82" s="39">
        <v>1.7</v>
      </c>
      <c r="F82" s="39">
        <v>0</v>
      </c>
      <c r="G82" s="36" t="s">
        <v>64</v>
      </c>
      <c r="I82" s="57"/>
    </row>
    <row r="83" spans="1:9" ht="38.25" x14ac:dyDescent="0.25">
      <c r="A83" s="46">
        <v>28</v>
      </c>
      <c r="B83" s="35" t="s">
        <v>67</v>
      </c>
      <c r="C83" s="48" t="s">
        <v>68</v>
      </c>
      <c r="D83" s="40">
        <v>55</v>
      </c>
      <c r="E83" s="39">
        <v>9.5</v>
      </c>
      <c r="F83" s="39">
        <v>0</v>
      </c>
      <c r="G83" s="36" t="s">
        <v>52</v>
      </c>
    </row>
    <row r="84" spans="1:9" ht="20.100000000000001" customHeight="1" x14ac:dyDescent="0.25">
      <c r="A84" s="46">
        <v>29</v>
      </c>
      <c r="B84" s="35" t="s">
        <v>69</v>
      </c>
      <c r="C84" s="36" t="s">
        <v>49</v>
      </c>
      <c r="D84" s="47">
        <v>3</v>
      </c>
      <c r="E84" s="39">
        <v>14.5</v>
      </c>
      <c r="F84" s="39">
        <v>0</v>
      </c>
      <c r="G84" s="36" t="s">
        <v>52</v>
      </c>
    </row>
    <row r="85" spans="1:9" ht="20.100000000000001" customHeight="1" x14ac:dyDescent="0.25">
      <c r="A85" s="46">
        <v>30</v>
      </c>
      <c r="B85" s="50" t="s">
        <v>58</v>
      </c>
      <c r="C85" s="48" t="s">
        <v>10</v>
      </c>
      <c r="D85" s="51">
        <v>100</v>
      </c>
      <c r="E85" s="38">
        <v>2.67</v>
      </c>
      <c r="F85" s="39">
        <v>0</v>
      </c>
      <c r="G85" s="36" t="s">
        <v>70</v>
      </c>
    </row>
    <row r="86" spans="1:9" ht="20.100000000000001" customHeight="1" x14ac:dyDescent="0.25">
      <c r="A86" s="46">
        <v>31</v>
      </c>
      <c r="B86" s="35" t="s">
        <v>71</v>
      </c>
      <c r="C86" s="52" t="s">
        <v>10</v>
      </c>
      <c r="D86" s="46">
        <v>12</v>
      </c>
      <c r="E86" s="39">
        <v>9</v>
      </c>
      <c r="F86" s="39">
        <v>0</v>
      </c>
      <c r="G86" s="36" t="s">
        <v>55</v>
      </c>
    </row>
    <row r="87" spans="1:9" ht="25.5" x14ac:dyDescent="0.25">
      <c r="A87" s="46">
        <v>32</v>
      </c>
      <c r="B87" s="35" t="s">
        <v>72</v>
      </c>
      <c r="C87" s="36" t="s">
        <v>49</v>
      </c>
      <c r="D87" s="51">
        <v>3</v>
      </c>
      <c r="E87" s="39">
        <v>30</v>
      </c>
      <c r="F87" s="39">
        <v>0</v>
      </c>
      <c r="G87" s="53" t="s">
        <v>60</v>
      </c>
    </row>
    <row r="88" spans="1:9" ht="20.100000000000001" customHeight="1" x14ac:dyDescent="0.25">
      <c r="A88" s="74" t="s">
        <v>81</v>
      </c>
      <c r="B88" s="74"/>
      <c r="C88" s="74"/>
      <c r="D88" s="74"/>
      <c r="E88" s="74"/>
      <c r="F88" s="41">
        <f>ROUND(SUM(F78:F87),2)</f>
        <v>0</v>
      </c>
      <c r="G88" s="36" t="s">
        <v>50</v>
      </c>
    </row>
    <row r="89" spans="1:9" ht="20.100000000000001" customHeight="1" x14ac:dyDescent="0.25">
      <c r="A89" s="75" t="s">
        <v>66</v>
      </c>
      <c r="B89" s="75"/>
      <c r="C89" s="75"/>
      <c r="D89" s="75"/>
      <c r="E89" s="75"/>
      <c r="F89" s="43">
        <f>ROUND(SUM(F88*0.24),2)</f>
        <v>0</v>
      </c>
      <c r="G89" s="42"/>
    </row>
    <row r="90" spans="1:9" ht="20.100000000000001" customHeight="1" x14ac:dyDescent="0.25">
      <c r="A90" s="73" t="s">
        <v>82</v>
      </c>
      <c r="B90" s="73"/>
      <c r="C90" s="73"/>
      <c r="D90" s="73"/>
      <c r="E90" s="73"/>
      <c r="F90" s="44">
        <f>ROUND(SUM(F88:F89),2)</f>
        <v>0</v>
      </c>
      <c r="G90" s="42"/>
    </row>
    <row r="91" spans="1:9" x14ac:dyDescent="0.25">
      <c r="A91" s="42"/>
      <c r="B91" s="42"/>
      <c r="C91" s="42"/>
      <c r="D91" s="42"/>
      <c r="E91" s="42"/>
      <c r="F91" s="42"/>
      <c r="G91" s="42"/>
    </row>
    <row r="92" spans="1:9" ht="27.75" customHeight="1" x14ac:dyDescent="0.25">
      <c r="A92" s="77" t="s">
        <v>102</v>
      </c>
      <c r="B92" s="78"/>
      <c r="C92" s="78"/>
      <c r="D92" s="78"/>
      <c r="E92" s="78"/>
      <c r="F92" s="78"/>
      <c r="G92" s="79"/>
    </row>
    <row r="93" spans="1:9" ht="38.25" x14ac:dyDescent="0.25">
      <c r="A93" s="33" t="s">
        <v>42</v>
      </c>
      <c r="B93" s="33" t="s">
        <v>0</v>
      </c>
      <c r="C93" s="33" t="s">
        <v>1</v>
      </c>
      <c r="D93" s="33" t="s">
        <v>43</v>
      </c>
      <c r="E93" s="33" t="s">
        <v>44</v>
      </c>
      <c r="F93" s="33" t="s">
        <v>45</v>
      </c>
      <c r="G93" s="33" t="s">
        <v>46</v>
      </c>
    </row>
    <row r="94" spans="1:9" ht="51" x14ac:dyDescent="0.25">
      <c r="A94" s="34">
        <v>33</v>
      </c>
      <c r="B94" s="35" t="s">
        <v>73</v>
      </c>
      <c r="C94" s="48" t="s">
        <v>68</v>
      </c>
      <c r="D94" s="37">
        <v>80</v>
      </c>
      <c r="E94" s="39">
        <v>9</v>
      </c>
      <c r="F94" s="39">
        <v>0</v>
      </c>
      <c r="G94" s="36" t="s">
        <v>52</v>
      </c>
    </row>
    <row r="95" spans="1:9" ht="38.25" x14ac:dyDescent="0.25">
      <c r="A95" s="34">
        <v>34</v>
      </c>
      <c r="B95" s="35" t="s">
        <v>74</v>
      </c>
      <c r="C95" s="48" t="s">
        <v>68</v>
      </c>
      <c r="D95" s="37">
        <v>80</v>
      </c>
      <c r="E95" s="39">
        <v>45</v>
      </c>
      <c r="F95" s="39">
        <v>0</v>
      </c>
      <c r="G95" s="36" t="s">
        <v>55</v>
      </c>
    </row>
    <row r="96" spans="1:9" ht="19.5" customHeight="1" x14ac:dyDescent="0.25">
      <c r="A96" s="34">
        <v>35</v>
      </c>
      <c r="B96" s="50" t="s">
        <v>58</v>
      </c>
      <c r="C96" s="48" t="s">
        <v>10</v>
      </c>
      <c r="D96" s="37">
        <v>100</v>
      </c>
      <c r="E96" s="38">
        <v>2.67</v>
      </c>
      <c r="F96" s="39">
        <v>0</v>
      </c>
      <c r="G96" s="36" t="s">
        <v>55</v>
      </c>
    </row>
    <row r="97" spans="1:7" ht="20.100000000000001" customHeight="1" x14ac:dyDescent="0.25">
      <c r="A97" s="74" t="s">
        <v>79</v>
      </c>
      <c r="B97" s="74"/>
      <c r="C97" s="74"/>
      <c r="D97" s="74"/>
      <c r="E97" s="74"/>
      <c r="F97" s="41">
        <f>ROUND(SUM(F94:F96),2)</f>
        <v>0</v>
      </c>
      <c r="G97" s="42"/>
    </row>
    <row r="98" spans="1:7" ht="20.100000000000001" customHeight="1" x14ac:dyDescent="0.25">
      <c r="A98" s="75" t="s">
        <v>66</v>
      </c>
      <c r="B98" s="75"/>
      <c r="C98" s="75"/>
      <c r="D98" s="75"/>
      <c r="E98" s="75"/>
      <c r="F98" s="43">
        <f>ROUND((0.24*F97),2)</f>
        <v>0</v>
      </c>
      <c r="G98" s="42"/>
    </row>
    <row r="99" spans="1:7" ht="20.100000000000001" customHeight="1" x14ac:dyDescent="0.25">
      <c r="A99" s="73" t="s">
        <v>80</v>
      </c>
      <c r="B99" s="73"/>
      <c r="C99" s="73"/>
      <c r="D99" s="73"/>
      <c r="E99" s="73"/>
      <c r="F99" s="44">
        <f>ROUND((F97+F98),2)</f>
        <v>0</v>
      </c>
      <c r="G99" s="42"/>
    </row>
    <row r="100" spans="1:7" x14ac:dyDescent="0.25">
      <c r="A100" s="42"/>
      <c r="B100" s="42"/>
      <c r="C100" s="42"/>
      <c r="D100" s="42"/>
      <c r="E100" s="42"/>
      <c r="F100" s="42"/>
      <c r="G100" s="42"/>
    </row>
    <row r="101" spans="1:7" ht="24.75" customHeight="1" x14ac:dyDescent="0.25">
      <c r="A101" s="76" t="s">
        <v>103</v>
      </c>
      <c r="B101" s="76"/>
      <c r="C101" s="76"/>
      <c r="D101" s="76"/>
      <c r="E101" s="76"/>
      <c r="F101" s="76"/>
      <c r="G101" s="76"/>
    </row>
    <row r="102" spans="1:7" ht="38.25" x14ac:dyDescent="0.25">
      <c r="A102" s="33" t="s">
        <v>42</v>
      </c>
      <c r="B102" s="33" t="s">
        <v>0</v>
      </c>
      <c r="C102" s="33" t="s">
        <v>1</v>
      </c>
      <c r="D102" s="33" t="s">
        <v>43</v>
      </c>
      <c r="E102" s="33" t="s">
        <v>44</v>
      </c>
      <c r="F102" s="33" t="s">
        <v>45</v>
      </c>
      <c r="G102" s="33" t="s">
        <v>46</v>
      </c>
    </row>
    <row r="103" spans="1:7" x14ac:dyDescent="0.25">
      <c r="A103" s="34">
        <v>36</v>
      </c>
      <c r="B103" s="35" t="s">
        <v>51</v>
      </c>
      <c r="C103" s="36" t="s">
        <v>49</v>
      </c>
      <c r="D103" s="37">
        <v>12</v>
      </c>
      <c r="E103" s="39">
        <v>1.7</v>
      </c>
      <c r="F103" s="39">
        <v>0</v>
      </c>
      <c r="G103" s="36" t="s">
        <v>52</v>
      </c>
    </row>
    <row r="104" spans="1:7" ht="38.25" x14ac:dyDescent="0.25">
      <c r="A104" s="34">
        <v>37</v>
      </c>
      <c r="B104" s="35" t="s">
        <v>67</v>
      </c>
      <c r="C104" s="48" t="s">
        <v>68</v>
      </c>
      <c r="D104" s="40">
        <v>100</v>
      </c>
      <c r="E104" s="39">
        <v>9</v>
      </c>
      <c r="F104" s="39">
        <v>0</v>
      </c>
      <c r="G104" s="36" t="s">
        <v>52</v>
      </c>
    </row>
    <row r="105" spans="1:7" ht="20.100000000000001" customHeight="1" x14ac:dyDescent="0.25">
      <c r="A105" s="34">
        <v>38</v>
      </c>
      <c r="B105" s="35" t="s">
        <v>69</v>
      </c>
      <c r="C105" s="36" t="s">
        <v>49</v>
      </c>
      <c r="D105" s="47">
        <v>3</v>
      </c>
      <c r="E105" s="39">
        <v>14.5</v>
      </c>
      <c r="F105" s="39">
        <v>0</v>
      </c>
      <c r="G105" s="36" t="s">
        <v>70</v>
      </c>
    </row>
    <row r="106" spans="1:7" ht="20.100000000000001" customHeight="1" x14ac:dyDescent="0.25">
      <c r="A106" s="34">
        <v>39</v>
      </c>
      <c r="B106" s="50" t="s">
        <v>58</v>
      </c>
      <c r="C106" s="48" t="s">
        <v>10</v>
      </c>
      <c r="D106" s="51">
        <v>100</v>
      </c>
      <c r="E106" s="38">
        <v>2.67</v>
      </c>
      <c r="F106" s="39">
        <v>0</v>
      </c>
      <c r="G106" s="36" t="s">
        <v>55</v>
      </c>
    </row>
    <row r="107" spans="1:7" ht="20.100000000000001" customHeight="1" x14ac:dyDescent="0.25">
      <c r="A107" s="34">
        <v>40</v>
      </c>
      <c r="B107" s="35" t="s">
        <v>71</v>
      </c>
      <c r="C107" s="52" t="s">
        <v>10</v>
      </c>
      <c r="D107" s="46">
        <v>12</v>
      </c>
      <c r="E107" s="39">
        <v>9</v>
      </c>
      <c r="F107" s="39">
        <v>0</v>
      </c>
      <c r="G107" s="53" t="s">
        <v>60</v>
      </c>
    </row>
    <row r="108" spans="1:7" ht="25.5" x14ac:dyDescent="0.25">
      <c r="A108" s="34">
        <v>41</v>
      </c>
      <c r="B108" s="35" t="s">
        <v>72</v>
      </c>
      <c r="C108" s="36" t="s">
        <v>49</v>
      </c>
      <c r="D108" s="51">
        <v>3</v>
      </c>
      <c r="E108" s="39">
        <v>30</v>
      </c>
      <c r="F108" s="39">
        <v>0</v>
      </c>
      <c r="G108" s="36" t="s">
        <v>50</v>
      </c>
    </row>
    <row r="109" spans="1:7" ht="20.100000000000001" customHeight="1" x14ac:dyDescent="0.25">
      <c r="A109" s="74" t="s">
        <v>77</v>
      </c>
      <c r="B109" s="74"/>
      <c r="C109" s="74"/>
      <c r="D109" s="74"/>
      <c r="E109" s="74"/>
      <c r="F109" s="41">
        <f>ROUND(SUM(F103:F108),2)</f>
        <v>0</v>
      </c>
      <c r="G109" s="42"/>
    </row>
    <row r="110" spans="1:7" ht="20.100000000000001" customHeight="1" x14ac:dyDescent="0.25">
      <c r="A110" s="75" t="s">
        <v>66</v>
      </c>
      <c r="B110" s="75"/>
      <c r="C110" s="75"/>
      <c r="D110" s="75"/>
      <c r="E110" s="75"/>
      <c r="F110" s="43">
        <f>ROUND((0.24*F109),2)</f>
        <v>0</v>
      </c>
      <c r="G110" s="42"/>
    </row>
    <row r="111" spans="1:7" ht="20.100000000000001" customHeight="1" x14ac:dyDescent="0.25">
      <c r="A111" s="73" t="s">
        <v>78</v>
      </c>
      <c r="B111" s="73"/>
      <c r="C111" s="73"/>
      <c r="D111" s="73"/>
      <c r="E111" s="73"/>
      <c r="F111" s="44">
        <f>ROUND((F109+F110),2)</f>
        <v>0</v>
      </c>
      <c r="G111" s="42"/>
    </row>
    <row r="112" spans="1:7" x14ac:dyDescent="0.25">
      <c r="A112" s="42"/>
      <c r="B112" s="42"/>
      <c r="C112" s="42"/>
      <c r="D112" s="42"/>
      <c r="E112" s="42"/>
      <c r="F112" s="42"/>
      <c r="G112" s="42"/>
    </row>
    <row r="113" spans="1:9" ht="20.100000000000001" customHeight="1" x14ac:dyDescent="0.25">
      <c r="A113" s="74" t="s">
        <v>104</v>
      </c>
      <c r="B113" s="74"/>
      <c r="C113" s="74"/>
      <c r="D113" s="74"/>
      <c r="E113" s="74"/>
      <c r="F113" s="41">
        <f>F61+F72+F88+F97+F109</f>
        <v>0</v>
      </c>
      <c r="G113" s="42"/>
    </row>
    <row r="114" spans="1:9" ht="20.100000000000001" customHeight="1" x14ac:dyDescent="0.25">
      <c r="A114" s="75" t="s">
        <v>66</v>
      </c>
      <c r="B114" s="75"/>
      <c r="C114" s="75"/>
      <c r="D114" s="75"/>
      <c r="E114" s="75"/>
      <c r="F114" s="43">
        <f>F62+F73+F89+F98+F110</f>
        <v>0</v>
      </c>
      <c r="G114" s="42"/>
    </row>
    <row r="115" spans="1:9" ht="20.100000000000001" customHeight="1" x14ac:dyDescent="0.25">
      <c r="A115" s="73" t="s">
        <v>106</v>
      </c>
      <c r="B115" s="73"/>
      <c r="C115" s="73"/>
      <c r="D115" s="73"/>
      <c r="E115" s="73"/>
      <c r="F115" s="44">
        <f>F63+F74+F90+F99+F111</f>
        <v>0</v>
      </c>
      <c r="G115" s="42"/>
    </row>
    <row r="117" spans="1:9" ht="41.25" customHeight="1" x14ac:dyDescent="0.25">
      <c r="A117" s="71" t="s">
        <v>107</v>
      </c>
      <c r="B117" s="71"/>
      <c r="C117" s="71"/>
      <c r="D117" s="71"/>
      <c r="E117" s="71"/>
      <c r="F117" s="71"/>
      <c r="G117" s="71"/>
      <c r="H117" s="71"/>
      <c r="I117" s="71"/>
    </row>
    <row r="118" spans="1:9" x14ac:dyDescent="0.25">
      <c r="A118" s="59"/>
    </row>
    <row r="119" spans="1:9" x14ac:dyDescent="0.25">
      <c r="G119" s="60" t="s">
        <v>108</v>
      </c>
    </row>
    <row r="120" spans="1:9" x14ac:dyDescent="0.25">
      <c r="A120" s="60"/>
    </row>
    <row r="121" spans="1:9" x14ac:dyDescent="0.25">
      <c r="A121" s="60"/>
    </row>
    <row r="122" spans="1:9" x14ac:dyDescent="0.25">
      <c r="A122" s="60"/>
      <c r="H122" s="72" t="s">
        <v>110</v>
      </c>
      <c r="I122" s="72"/>
    </row>
  </sheetData>
  <mergeCells count="50">
    <mergeCell ref="A1:I1"/>
    <mergeCell ref="A16:I16"/>
    <mergeCell ref="B19:H19"/>
    <mergeCell ref="B20:H20"/>
    <mergeCell ref="A21:H21"/>
    <mergeCell ref="B13:H13"/>
    <mergeCell ref="A14:H14"/>
    <mergeCell ref="A2:I2"/>
    <mergeCell ref="B5:H5"/>
    <mergeCell ref="B6:H6"/>
    <mergeCell ref="A7:H7"/>
    <mergeCell ref="A9:I9"/>
    <mergeCell ref="B12:H12"/>
    <mergeCell ref="A61:E61"/>
    <mergeCell ref="A62:E62"/>
    <mergeCell ref="A63:E63"/>
    <mergeCell ref="A23:I23"/>
    <mergeCell ref="B26:H26"/>
    <mergeCell ref="B27:H27"/>
    <mergeCell ref="A28:H28"/>
    <mergeCell ref="D37:H37"/>
    <mergeCell ref="B33:H33"/>
    <mergeCell ref="B34:H34"/>
    <mergeCell ref="A35:H35"/>
    <mergeCell ref="D38:H38"/>
    <mergeCell ref="D39:H39"/>
    <mergeCell ref="A30:I30"/>
    <mergeCell ref="A92:G92"/>
    <mergeCell ref="A97:E97"/>
    <mergeCell ref="A65:G65"/>
    <mergeCell ref="A72:E72"/>
    <mergeCell ref="A73:E73"/>
    <mergeCell ref="A74:E74"/>
    <mergeCell ref="A76:G76"/>
    <mergeCell ref="A41:I41"/>
    <mergeCell ref="H46:I46"/>
    <mergeCell ref="A117:I117"/>
    <mergeCell ref="H122:I122"/>
    <mergeCell ref="A111:E111"/>
    <mergeCell ref="A113:E113"/>
    <mergeCell ref="A114:E114"/>
    <mergeCell ref="A115:E115"/>
    <mergeCell ref="A98:E98"/>
    <mergeCell ref="A99:E99"/>
    <mergeCell ref="A101:G101"/>
    <mergeCell ref="A109:E109"/>
    <mergeCell ref="A110:E110"/>
    <mergeCell ref="A88:E88"/>
    <mergeCell ref="A89:E89"/>
    <mergeCell ref="A90:E90"/>
  </mergeCells>
  <pageMargins left="0" right="0.31496062992125984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ΗΜΕΡΕΣ 2020</vt:lpstr>
      <vt:lpstr>Κ.Α.Ε.</vt:lpstr>
      <vt:lpstr>Έντυπο οικ προσφοράς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2020-08-27T06:45:29Z</dcterms:modified>
</cp:coreProperties>
</file>