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1B0F68E6-8E5E-4830-A782-83606F7AB1E8}" xr6:coauthVersionLast="36" xr6:coauthVersionMax="36" xr10:uidLastSave="{00000000-0000-0000-0000-000000000000}"/>
  <bookViews>
    <workbookView xWindow="0" yWindow="0" windowWidth="19200" windowHeight="11490" xr2:uid="{00000000-000D-0000-FFFF-FFFF00000000}"/>
  </bookViews>
  <sheets>
    <sheet name="Έντυπο Οικ Προσφοράς" sheetId="11" r:id="rId1"/>
  </sheets>
  <calcPr calcId="191029"/>
</workbook>
</file>

<file path=xl/calcChain.xml><?xml version="1.0" encoding="utf-8"?>
<calcChain xmlns="http://schemas.openxmlformats.org/spreadsheetml/2006/main">
  <c r="F381" i="11" l="1"/>
  <c r="F380" i="11"/>
  <c r="F379" i="11"/>
  <c r="F378" i="11"/>
  <c r="F377" i="11"/>
  <c r="F360" i="11"/>
  <c r="F361" i="11" s="1"/>
  <c r="F353" i="11"/>
  <c r="F352" i="11"/>
  <c r="F351" i="11"/>
  <c r="F350" i="11"/>
  <c r="F349" i="11"/>
  <c r="F348" i="11"/>
  <c r="F347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06" i="11"/>
  <c r="F307" i="11" s="1"/>
  <c r="F308" i="11" s="1"/>
  <c r="F313" i="11" s="1"/>
  <c r="F299" i="11"/>
  <c r="F298" i="11"/>
  <c r="F297" i="11"/>
  <c r="F296" i="11"/>
  <c r="F295" i="11"/>
  <c r="F294" i="11"/>
  <c r="F281" i="11"/>
  <c r="F282" i="11" s="1"/>
  <c r="F283" i="11" s="1"/>
  <c r="F288" i="11" s="1"/>
  <c r="F274" i="11"/>
  <c r="F273" i="11"/>
  <c r="F259" i="11"/>
  <c r="F258" i="11"/>
  <c r="F257" i="11"/>
  <c r="F256" i="11"/>
  <c r="F255" i="11"/>
  <c r="F254" i="11"/>
  <c r="F253" i="11"/>
  <c r="F252" i="11"/>
  <c r="F251" i="11"/>
  <c r="F250" i="11"/>
  <c r="F243" i="11"/>
  <c r="F242" i="11"/>
  <c r="F241" i="11"/>
  <c r="F240" i="11"/>
  <c r="F239" i="11"/>
  <c r="F227" i="11"/>
  <c r="F228" i="11" s="1"/>
  <c r="F220" i="11"/>
  <c r="F219" i="11"/>
  <c r="F218" i="11"/>
  <c r="F217" i="11"/>
  <c r="F216" i="11"/>
  <c r="F215" i="11"/>
  <c r="F214" i="11"/>
  <c r="F213" i="11"/>
  <c r="F199" i="11"/>
  <c r="F198" i="11"/>
  <c r="F186" i="11"/>
  <c r="F187" i="11" s="1"/>
  <c r="F179" i="11"/>
  <c r="F180" i="11" s="1"/>
  <c r="F166" i="11"/>
  <c r="F167" i="11" s="1"/>
  <c r="F159" i="11"/>
  <c r="F160" i="11" s="1"/>
  <c r="F146" i="11"/>
  <c r="F147" i="11" s="1"/>
  <c r="F148" i="11" s="1"/>
  <c r="F153" i="11" s="1"/>
  <c r="F139" i="11"/>
  <c r="F140" i="11" s="1"/>
  <c r="F126" i="11"/>
  <c r="F127" i="11" s="1"/>
  <c r="F119" i="11"/>
  <c r="F120" i="11" s="1"/>
  <c r="F105" i="11"/>
  <c r="F106" i="11" s="1"/>
  <c r="F107" i="11" s="1"/>
  <c r="F108" i="11" s="1"/>
  <c r="F98" i="11"/>
  <c r="F97" i="11"/>
  <c r="F96" i="11"/>
  <c r="F95" i="11"/>
  <c r="F82" i="11"/>
  <c r="F81" i="11"/>
  <c r="F80" i="11"/>
  <c r="F79" i="11"/>
  <c r="F78" i="11"/>
  <c r="F77" i="11"/>
  <c r="F76" i="11"/>
  <c r="F75" i="11"/>
  <c r="F63" i="11"/>
  <c r="F64" i="11" s="1"/>
  <c r="F65" i="11" s="1"/>
  <c r="F56" i="11"/>
  <c r="F55" i="11"/>
  <c r="F54" i="11"/>
  <c r="F47" i="11"/>
  <c r="F46" i="11"/>
  <c r="F45" i="11"/>
  <c r="F44" i="11"/>
  <c r="F43" i="11"/>
  <c r="F42" i="11"/>
  <c r="F41" i="11"/>
  <c r="F40" i="11"/>
  <c r="F26" i="11"/>
  <c r="F27" i="11" s="1"/>
  <c r="F28" i="11" s="1"/>
  <c r="F19" i="11"/>
  <c r="F18" i="11"/>
  <c r="F17" i="11"/>
  <c r="F10" i="11"/>
  <c r="F9" i="11"/>
  <c r="F8" i="11"/>
  <c r="F7" i="11"/>
  <c r="F6" i="11"/>
  <c r="F5" i="11"/>
  <c r="F4" i="11"/>
  <c r="F382" i="11" l="1"/>
  <c r="F383" i="11" s="1"/>
  <c r="F384" i="11" s="1"/>
  <c r="F354" i="11"/>
  <c r="F275" i="11"/>
  <c r="F276" i="11" s="1"/>
  <c r="F287" i="11" s="1"/>
  <c r="F244" i="11"/>
  <c r="F245" i="11" s="1"/>
  <c r="F246" i="11" s="1"/>
  <c r="F200" i="11"/>
  <c r="F201" i="11" s="1"/>
  <c r="F99" i="11"/>
  <c r="F20" i="11"/>
  <c r="F21" i="11" s="1"/>
  <c r="F33" i="11" s="1"/>
  <c r="F121" i="11"/>
  <c r="F132" i="11" s="1"/>
  <c r="F309" i="11"/>
  <c r="F318" i="11"/>
  <c r="F22" i="11"/>
  <c r="F11" i="11"/>
  <c r="F31" i="11" s="1"/>
  <c r="F48" i="11"/>
  <c r="F49" i="11" s="1"/>
  <c r="F69" i="11" s="1"/>
  <c r="F284" i="11"/>
  <c r="F110" i="11"/>
  <c r="F83" i="11"/>
  <c r="F84" i="11" s="1"/>
  <c r="F300" i="11"/>
  <c r="F311" i="11" s="1"/>
  <c r="F128" i="11"/>
  <c r="F133" i="11" s="1"/>
  <c r="F131" i="11"/>
  <c r="F221" i="11"/>
  <c r="F112" i="11"/>
  <c r="F202" i="11"/>
  <c r="F141" i="11"/>
  <c r="F152" i="11" s="1"/>
  <c r="F149" i="11"/>
  <c r="F188" i="11"/>
  <c r="F193" i="11" s="1"/>
  <c r="F362" i="11"/>
  <c r="F367" i="11" s="1"/>
  <c r="F372" i="11" s="1"/>
  <c r="F229" i="11"/>
  <c r="F234" i="11" s="1"/>
  <c r="F266" i="11" s="1"/>
  <c r="F100" i="11"/>
  <c r="F111" i="11" s="1"/>
  <c r="F171" i="11"/>
  <c r="F168" i="11"/>
  <c r="F173" i="11" s="1"/>
  <c r="F260" i="11"/>
  <c r="F340" i="11"/>
  <c r="F151" i="11"/>
  <c r="F355" i="11"/>
  <c r="F366" i="11" s="1"/>
  <c r="F365" i="11"/>
  <c r="F57" i="11"/>
  <c r="F161" i="11"/>
  <c r="F66" i="11"/>
  <c r="F191" i="11"/>
  <c r="F29" i="11"/>
  <c r="F181" i="11"/>
  <c r="F192" i="11" s="1"/>
  <c r="F356" i="11" l="1"/>
  <c r="F286" i="11"/>
  <c r="F189" i="11"/>
  <c r="F142" i="11"/>
  <c r="F122" i="11"/>
  <c r="F88" i="11"/>
  <c r="F68" i="11"/>
  <c r="F12" i="11"/>
  <c r="F32" i="11" s="1"/>
  <c r="F301" i="11"/>
  <c r="F85" i="11"/>
  <c r="F363" i="11"/>
  <c r="F206" i="11"/>
  <c r="F101" i="11"/>
  <c r="F113" i="11" s="1"/>
  <c r="F182" i="11"/>
  <c r="F154" i="11"/>
  <c r="F316" i="11"/>
  <c r="F87" i="11"/>
  <c r="F129" i="11"/>
  <c r="F261" i="11"/>
  <c r="F262" i="11" s="1"/>
  <c r="F230" i="11"/>
  <c r="F169" i="11"/>
  <c r="F50" i="11"/>
  <c r="F370" i="11"/>
  <c r="F341" i="11"/>
  <c r="F371" i="11" s="1"/>
  <c r="F162" i="11"/>
  <c r="F172" i="11"/>
  <c r="F205" i="11" s="1"/>
  <c r="F58" i="11"/>
  <c r="F70" i="11" s="1"/>
  <c r="F89" i="11" s="1"/>
  <c r="F232" i="11"/>
  <c r="F264" i="11" s="1"/>
  <c r="F222" i="11"/>
  <c r="F233" i="11" s="1"/>
  <c r="F204" i="11"/>
  <c r="F277" i="11"/>
  <c r="F289" i="11" s="1"/>
  <c r="F368" i="11" l="1"/>
  <c r="F194" i="11"/>
  <c r="F388" i="11"/>
  <c r="F134" i="11"/>
  <c r="F13" i="11"/>
  <c r="F34" i="11" s="1"/>
  <c r="F312" i="11"/>
  <c r="F317" i="11" s="1"/>
  <c r="F302" i="11"/>
  <c r="F314" i="11" s="1"/>
  <c r="F319" i="11" s="1"/>
  <c r="F59" i="11"/>
  <c r="F71" i="11" s="1"/>
  <c r="F90" i="11" s="1"/>
  <c r="F223" i="11"/>
  <c r="F235" i="11" s="1"/>
  <c r="F267" i="11" s="1"/>
  <c r="F265" i="11"/>
  <c r="F387" i="11" s="1"/>
  <c r="F342" i="11"/>
  <c r="F373" i="11" s="1"/>
  <c r="F386" i="11"/>
  <c r="F174" i="11"/>
  <c r="F207" i="11" s="1"/>
  <c r="F389" i="11" l="1"/>
</calcChain>
</file>

<file path=xl/sharedStrings.xml><?xml version="1.0" encoding="utf-8"?>
<sst xmlns="http://schemas.openxmlformats.org/spreadsheetml/2006/main" count="605" uniqueCount="161">
  <si>
    <t>α/α</t>
  </si>
  <si>
    <t>Περιγραφή</t>
  </si>
  <si>
    <t>Μονάδα Μέτρησης</t>
  </si>
  <si>
    <t>Ποσότητα</t>
  </si>
  <si>
    <t>κιλά</t>
  </si>
  <si>
    <t xml:space="preserve">Χυμός πορτοκάλι </t>
  </si>
  <si>
    <t>λίτρο</t>
  </si>
  <si>
    <t>Αναψυκτικά σε συσκευασία του 1,5 λίτρου</t>
  </si>
  <si>
    <t>συσκευασία</t>
  </si>
  <si>
    <t>Εμφιαλωμένο νερό σε συσκευασία του 1,5 λίτρου</t>
  </si>
  <si>
    <t>Φ.Π.Α. 24%</t>
  </si>
  <si>
    <t>Κέικ-Βουτήματα</t>
  </si>
  <si>
    <t>Καφές φίλτρου</t>
  </si>
  <si>
    <t>ποτήρια</t>
  </si>
  <si>
    <t>Χυμός πορτοκάλι</t>
  </si>
  <si>
    <t>κιλό</t>
  </si>
  <si>
    <t>τεμάχιο</t>
  </si>
  <si>
    <t>ποτήρι</t>
  </si>
  <si>
    <t>συμμετοχή</t>
  </si>
  <si>
    <t>Κρασί χύμα, λευκό ή ροζέ, όπως περιγράφεται στις τεχνικές προδιαγραφές</t>
  </si>
  <si>
    <t>Παγωτό βάρους 100-110 γραμμαρίων, συσκευασμένο σε κυπελλάκι με καπάκι</t>
  </si>
  <si>
    <t>Νερό εμφιαλωμένο, 0,5 λίτρων, παγωμένο</t>
  </si>
  <si>
    <t>Αναψυκτικά σε συσκευασία 1,5 λίτρων</t>
  </si>
  <si>
    <t>Κέικ, βουτήματα</t>
  </si>
  <si>
    <t>Γλυκά</t>
  </si>
  <si>
    <t>Τυροπιτάκια</t>
  </si>
  <si>
    <t>Ζαμπονοτυροπιτάκια</t>
  </si>
  <si>
    <t>Βασιλόπιτα, τύπου κέικ, με καρύδι και μπαχαρικά, σε τεμάχια ατομικής μερίδας, τυλιγμένα σε διάφανη μεμβράνη</t>
  </si>
  <si>
    <t>Βασιλόπιτα, τύπου κέικ, με καρύδι και μπαχαρικά, βάρους τριών κιλών εκάστη</t>
  </si>
  <si>
    <t>Νερό εμφιαλωμένο σε συσκευασία 0,5 λίτρου</t>
  </si>
  <si>
    <t>Νερό εμφιαλωμένο, 1,5 λίτρου</t>
  </si>
  <si>
    <t>Ζελεδάκια (καραμέλες μαλακές)</t>
  </si>
  <si>
    <t>Καφές φίλτρου γαλλικός σε συσκευασία 500 γραμμαρίων</t>
  </si>
  <si>
    <t>Τσάι σε συσκευασία με 10 φακελάκια</t>
  </si>
  <si>
    <t>ΜΑΚΑΡΟΝ (αμυγδαλόπαστα με γέμιση κρέμας), τυλιγμένα σε διάφανη μεμβράνη</t>
  </si>
  <si>
    <t>ΜΕΛΟΜΑΚΑΡΟΝΑ (με γαρνίρισμα καρύδι)</t>
  </si>
  <si>
    <t>ΚΟΥΡΑΜΠΙΕΔΕΣ (με φρέσκο βούτυρο γάλακτος και αμύγδαλο)</t>
  </si>
  <si>
    <t>ΕΡΓΟΛΑΒΟΙ (αμυγδαλωτό ζύμη με γέμιση μαρμελάδας ή κρέμας) τυλιγμένοι σε διάφανη μεμβράνη</t>
  </si>
  <si>
    <t>ΖΕΛΕΔΑΚΙΑ (καραμέλες μαλακές)</t>
  </si>
  <si>
    <t>ΚΑΡΙΟΚΕΣ (με γέμιση καρύδι-μπισκότο-σοκολάτα) τυλιγμένες σε διαφανή μεμβράνη</t>
  </si>
  <si>
    <t>Γαλατάκια σε συσκευασία των 10 μερίδων</t>
  </si>
  <si>
    <t>Τσίπουρο τυποποιημένο</t>
  </si>
  <si>
    <t>Κρασί τυποποιημένο λευκό</t>
  </si>
  <si>
    <t>Κρασί τυποποιημένο κόκκινο</t>
  </si>
  <si>
    <t>Ξηροί καρποί</t>
  </si>
  <si>
    <t>Καναπεδάκια διάφορα</t>
  </si>
  <si>
    <t>Μπόμπες διάφορες</t>
  </si>
  <si>
    <t>Πιτάκια σφολιάτας ψημένα</t>
  </si>
  <si>
    <t>Σύνολο 7ης ομάδας</t>
  </si>
  <si>
    <t>Γενικό Σύνολο 7ης ομάδας</t>
  </si>
  <si>
    <t>Γενικό Σύνολο 8ης ομάδας</t>
  </si>
  <si>
    <t>Σύνολο 1ης ομάδας</t>
  </si>
  <si>
    <t>Γενικό Σύνολο 1ης ομάδας</t>
  </si>
  <si>
    <t>Σύνολο 2ης ομάδας</t>
  </si>
  <si>
    <t>Γενικό Σύνολο 2ης ομάδας</t>
  </si>
  <si>
    <t>Σύνολο 3ης ομάδας</t>
  </si>
  <si>
    <t>Γενικό Σύνολο 3ης ομάδας</t>
  </si>
  <si>
    <t>Σύνολο 4ης ομάδας</t>
  </si>
  <si>
    <t>Γενικό Σύνολο 4ης ομάδας</t>
  </si>
  <si>
    <t>Σύνολο 5ης ομάδας</t>
  </si>
  <si>
    <t>Γενικό Σύνολο 5ης ομάδας</t>
  </si>
  <si>
    <t>Σύνολο 6ης ομάδας</t>
  </si>
  <si>
    <t>Γενικό Σύνολο 6ης ομάδας</t>
  </si>
  <si>
    <t>Σύνολο Α΄ υποομάδας</t>
  </si>
  <si>
    <t>Γενικό Σύνολο Α΄ υποομάδας</t>
  </si>
  <si>
    <t>Σύνολο Β΄ υποομάδας</t>
  </si>
  <si>
    <t>Γενικό Σύνολο Β΄ υποομάδας</t>
  </si>
  <si>
    <t>Ζάχαρη λευκή κρυσταλλική, σε συσκευασία των 1000 γραμμαρίων</t>
  </si>
  <si>
    <t xml:space="preserve">Σύνολο ομάδων </t>
  </si>
  <si>
    <t>Γενικό Σύνολο ομάδων</t>
  </si>
  <si>
    <t>Σύνολο υποομάδας Α΄</t>
  </si>
  <si>
    <t>Γενικό Σύνολο Υποομάδας Α΄</t>
  </si>
  <si>
    <t>Φ.Π.Α. 13%</t>
  </si>
  <si>
    <t>Φυσικός χυμός πορτοκάλι 100% σε συσκευασία των 300ml-330ml</t>
  </si>
  <si>
    <t>Φυστίκια φλοιού</t>
  </si>
  <si>
    <t>Χυμός φρούτων σε συσκευασία των 300ml - 330 ml</t>
  </si>
  <si>
    <t>Χυμός φρούτων σε συσκευασία των 300 ml - 330 ml</t>
  </si>
  <si>
    <t>Υποομάδα Α΄: Είδη με Φ.Π.Α. 13%</t>
  </si>
  <si>
    <t>ΚΑΡΥΔΕΣ (ατομικό γλυκό από ινδική καρύδα και ζάχαρη-κερασάκι) τυλιγμένες σε διάφανη μεμβράνη</t>
  </si>
  <si>
    <t>ΜΠΑΚΛΑΒΑΣ ΝΗΣΤΙΣΙΜΟΣ (με γέμιση καρύδι-φυτικό βούτυρο-κανέλα) τυλιγμένος σε διάφανη μεμβράνη</t>
  </si>
  <si>
    <t>Λουκούμια μπουκιές</t>
  </si>
  <si>
    <t>Σύνολο</t>
  </si>
  <si>
    <t>Σύνολο Φ.Π.Α. 13%</t>
  </si>
  <si>
    <t>Σύνολο Φ.Π.Α. 24%</t>
  </si>
  <si>
    <t>Σύνολο Υποομάδας Α</t>
  </si>
  <si>
    <t>Σύνολο Υποομάδας Β</t>
  </si>
  <si>
    <t>Γενικό Σύνολο Υποομάδας Β</t>
  </si>
  <si>
    <t>Εμφιαλωμένο νερό σε συσκευασία του 0,5 λίτρου</t>
  </si>
  <si>
    <t>Τιμή Μονάδας</t>
  </si>
  <si>
    <t>Αλμυρά σνάκ (τυροπιτάκια, λουκανοπιτάκια, πιτσάκια, σαντουιτσάκια κτλ)</t>
  </si>
  <si>
    <t>Υποομάδα Γ: Κεράσματα για εκδηλώσεις της Διεύθυνσης Κοινωνικής Προστασίας και Υγείας</t>
  </si>
  <si>
    <t>Σύνολο Υποομάδας Γ</t>
  </si>
  <si>
    <t>Γενικό Σύνολο Υποομάδας Γ</t>
  </si>
  <si>
    <t>υπηρεσία</t>
  </si>
  <si>
    <t>Τμήμα 1: Είδη για εκδηλώσεις της Διεύθυνσης Πολιτισμού</t>
  </si>
  <si>
    <t xml:space="preserve">Σύνολο Τμήματος  1 </t>
  </si>
  <si>
    <t>Γενικό Σύνολο Τμήματος 1</t>
  </si>
  <si>
    <t>Παροχή υπηρεσίων εστίασης και εξοπλισμού</t>
  </si>
  <si>
    <t xml:space="preserve">Σύνολο Τμήματος  2 </t>
  </si>
  <si>
    <t>Γενικό Σύνολο Τμήματος 2</t>
  </si>
  <si>
    <t>Γενικό Σύνολο Υπομάδας Α</t>
  </si>
  <si>
    <t>Σύνολο Τμήματος 1</t>
  </si>
  <si>
    <t>1η ομάδα: Είδη και υπηρεσίες εστίασης για τις δεξιώσεις των εθνικών επετείων/Κ.Α.Ε.: 00.6443.0007</t>
  </si>
  <si>
    <t>Υποομάδα Γ΄: Υπηρεσίες εστίασης για τις δεξιώσεις των εθνικών επετείων</t>
  </si>
  <si>
    <t>Υποομάδα Β΄: Υπηρεσίες εστίασης για την εκδήλωση προς τιμήν των Ριμινιτών Ιερολοχιτών</t>
  </si>
  <si>
    <t>Τμήμα 1: Είδη με Φ.Π.Α. 13%</t>
  </si>
  <si>
    <t>Υποομάδα Α: 1η Εκδήλωση</t>
  </si>
  <si>
    <t>Τμήμα 2: Είδη με Φ.Π.Α. 24%</t>
  </si>
  <si>
    <t>Σύνολο Τμήματος 2</t>
  </si>
  <si>
    <t>Γενικό Σύνολο Υποομάδας Α</t>
  </si>
  <si>
    <t>Υποομάδα Β: 2η Εκδήλωση</t>
  </si>
  <si>
    <t>Υποομάδα Γ: 3η Εκδήλωση</t>
  </si>
  <si>
    <t>Υποομάδα Δ: 4η Εκδήλωση</t>
  </si>
  <si>
    <t>Σύνολο Υποομάδας Δ</t>
  </si>
  <si>
    <t>Γενικό Σύνολο Υποομάδας Δ</t>
  </si>
  <si>
    <t>Υποομάδα Β: Είδη για εκδηλώσεις της Διεύθυνσης Κοινωνικής Προστασίας και Υγείας</t>
  </si>
  <si>
    <t>Σύνολο Τμήματος 3</t>
  </si>
  <si>
    <t>Γενικό Σύνολο Τμήματος 3</t>
  </si>
  <si>
    <t>Γενικό Σύνολο B΄ υποομάδας</t>
  </si>
  <si>
    <t>Σύνολο B΄ υποομάδας</t>
  </si>
  <si>
    <t>Καρύδια καθαρισμένα</t>
  </si>
  <si>
    <t>Φουντούκια καθαρισμένα</t>
  </si>
  <si>
    <t>Βουτήματα</t>
  </si>
  <si>
    <t>Νερό σε χάρτινη συσκευασία των 500 ml</t>
  </si>
  <si>
    <t>Τμήμα 2: Υπηρεσίες εστίασης για ημερίδες της Διεύθυνσης Κοινωνικής Προστασίας και Υγείας</t>
  </si>
  <si>
    <t>Υποομάδα Α: Είδη και υπηρεσίες εστίασης για το διήμερο φεστιβάλ των Παιδικών και Βρεφονηπιακών Σταθμών, της Διεύθυνσης Προσχολικής Αγωγής/Κ.Α.Ε.: 15.6474.0006</t>
  </si>
  <si>
    <t>Τμήμα 1: Είδη εστίασης για το διήμερο φεστιβάλ των Παιδικών και Βρεφονηπιακών Σταθμών, της Διεύθυνσης Προσχολικής Αγωγής</t>
  </si>
  <si>
    <t xml:space="preserve">Τμήμα 2: Υπηρεσίες εστίασης για το διήμερο φεστιβάλ των Παιδικών και Βρεφονηπιακών Σταθμών, της Διεύθυνσης Προσχολικής Αγωγής </t>
  </si>
  <si>
    <t>Εμφιαλωμένο νερό σε φιάλη των 500 ml</t>
  </si>
  <si>
    <t>τεμάχιο                 (3 κιλών έκαστο)</t>
  </si>
  <si>
    <t>Υποομάδα Α΄: Είδη για τις δεξιώσεις των εθνικών επετείων, με Φ.Π.Α. 13%</t>
  </si>
  <si>
    <t>Υποομάδα Β΄: Είδη για τις δεξιώσεις των εθνικών επετείων, με Φ.Π.Α. 24%</t>
  </si>
  <si>
    <t>Υποομάδα B΄: Είδη για διάφορες εκδηλώσεις του Δήμου Ιλίου</t>
  </si>
  <si>
    <t>3η ομάδα: Είδη και υπηρεσίες εστίασης για την εκδήλωση προς τιμήν των Ριμινιτών-Ιερολοχιτών/Κ.Α.Ε.: 00.6443.0007</t>
  </si>
  <si>
    <t>Τμήμα 2: Υπηρεσίες εστίασης για εκδηλώσεις της Διεύθυνσης Πολιτισμού</t>
  </si>
  <si>
    <t>Εκδήλωση προς τιμήν της Τρίτης Ηλικίας</t>
  </si>
  <si>
    <t>5η ομάδα: Διεύθυνση Κοινωνικής Προστασίας και Υγείας/Κ.Α.Ε.: 15.6473.0001</t>
  </si>
  <si>
    <t>6η ομάδα: Διεύθυνση Προσχολικής Αγωγής</t>
  </si>
  <si>
    <t xml:space="preserve">Σύνολο 8ης ομάδας </t>
  </si>
  <si>
    <t>Τμήμα 1: Είδη για δράσεις της Διεύθυνσης Κοινωνικής Προστασίας και Υγείας</t>
  </si>
  <si>
    <t>Τοστ</t>
  </si>
  <si>
    <t>Υποομάδα Α΄: Είδη και υπηρεσίες εστίασης για διάφορες δράσεις του Δήμου Ιλίου</t>
  </si>
  <si>
    <t>Τμήμα 1: Είδη για διάφορες δράσεις του Δήμου Ιλίου, με Φ.Π.Α. 13%</t>
  </si>
  <si>
    <t>Τμήμα 2: Είδη για διάφορες δράσεις του Δήμου Ιλίου, με Φ.Π.Α. 24%</t>
  </si>
  <si>
    <t>Τμήμα 3: Υπηρεσίες εστίασης για τις διάφορες δράσεις του Δήμου Ιλίου</t>
  </si>
  <si>
    <t>4η ομάδα: Εκδηλώσεις προς τιμήν της Τρίτης Ηλικίας/Κ.Α.Ε.: 15.6474.0003</t>
  </si>
  <si>
    <t>Υποομάδα Α: Είδη και υπηρεσίες εστίασης για δράσεις και εκδηλώσεις της Διεύθυνσης Κοινωνικής Προστασίας και Υγείας</t>
  </si>
  <si>
    <t>Τμήμα 1: Είδη για δράσεις της Διεύθυνσης Προσχολικής Αγωγής</t>
  </si>
  <si>
    <t>Τμήμα 2: Υπηρεσίες εστίασης για δράσεις της Διεύθυνσης Προσχολικής Αγωγής</t>
  </si>
  <si>
    <t>7η ομάδα: Κεράσματα και είδη για δράσεις και εκδηλώσεις της Διεύθυνσης Πολιτισμού/Κ.Α.Ε.: 00.6443.0004</t>
  </si>
  <si>
    <t>Υποομάδα Α: Κεράσματα για δράσεις της Διεύθυνσης Πολιτισμού</t>
  </si>
  <si>
    <t>Υποομάδα Β: Είδη και υπηρεσίες εστίασης για εκδηλώσεις της Διεύθυνσης Πολιτισμού</t>
  </si>
  <si>
    <t>8η ομάδα: Είδη για δράσεις του Αυτοτελούς Τμήματος Αθλητισμού, Νέας Γενιάς, Παιδείας και Δια Βίου Μάθησης/Κ.Α.Ε.: 00.6443.0001</t>
  </si>
  <si>
    <t>Υποομάδα Ε: Είδη για την Χρισοτυγεννιάτικη γιορτή των Κ.Α.Π.Η./Κ.Α.Ε.: 15.6474.0003</t>
  </si>
  <si>
    <t>Σύνολο Υποομάδας Ε</t>
  </si>
  <si>
    <t>Γενικό Σύνολο Υποομάδας Ε</t>
  </si>
  <si>
    <t>2η ομάδα: Διάφορες δράσεις και εκδηλώσεις του Δήμου Ιλίου/Κ.Α.Ε.: 00.6443.0007</t>
  </si>
  <si>
    <t>Υποομάδα Β: Είδη και υπηρεσίες εστίασης για δράσεις της Διεύθυνσης Προσχολικής Αγωγής/Κ.Α.Ε.: 15.6474.0006</t>
  </si>
  <si>
    <t>Έλαβα γνώση και αποδέχομαι πλήρως και ανεπιφύλακτα τους όρους και τις τεχνικές προδιαγραφές του παρόντος διαγωνισμού</t>
  </si>
  <si>
    <t>…., ……/…./……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</si>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</sst>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;[Red]#,##0.00\ _€"/>
    <numFmt numFmtId="165" formatCode="#,##0.00\ &quot;€&quot;;[Red]#,##0.00\ &quot;€&quot;"/>
    <numFmt numFmtId="166" formatCode="#,##0;[Red]#,##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justify"/>
    </xf>
    <xf numFmtId="0" fontId="1" fillId="2" borderId="1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577E1-B216-441F-B7ED-8CB0DD3DBB35}">
  <dimension ref="A1:F395"/>
  <sheetViews>
    <sheetView tabSelected="1" topLeftCell="A376" workbookViewId="0">
      <selection activeCell="J380" sqref="J380"/>
    </sheetView>
  </sheetViews>
  <sheetFormatPr defaultRowHeight="15" x14ac:dyDescent="0.25"/>
  <cols>
    <col min="1" max="1" width="6.140625" style="1" customWidth="1"/>
    <col min="2" max="2" width="35.140625" style="1" customWidth="1"/>
    <col min="3" max="3" width="15.7109375" style="1" customWidth="1"/>
    <col min="4" max="5" width="11.85546875" style="1" customWidth="1"/>
    <col min="6" max="6" width="13.7109375" style="1" customWidth="1"/>
    <col min="7" max="16384" width="9.140625" style="1"/>
  </cols>
  <sheetData>
    <row r="1" spans="1:6" ht="24.95" customHeight="1" x14ac:dyDescent="0.25">
      <c r="A1" s="55" t="s">
        <v>102</v>
      </c>
      <c r="B1" s="56"/>
      <c r="C1" s="56"/>
      <c r="D1" s="56"/>
      <c r="E1" s="56"/>
      <c r="F1" s="57"/>
    </row>
    <row r="2" spans="1:6" ht="24" customHeight="1" x14ac:dyDescent="0.25">
      <c r="A2" s="48" t="s">
        <v>130</v>
      </c>
      <c r="B2" s="48"/>
      <c r="C2" s="48"/>
      <c r="D2" s="48"/>
      <c r="E2" s="48"/>
      <c r="F2" s="48"/>
    </row>
    <row r="3" spans="1:6" ht="30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88</v>
      </c>
      <c r="F3" s="16" t="s">
        <v>81</v>
      </c>
    </row>
    <row r="4" spans="1:6" ht="36.75" customHeight="1" x14ac:dyDescent="0.25">
      <c r="A4" s="2">
        <v>1</v>
      </c>
      <c r="B4" s="3" t="s">
        <v>7</v>
      </c>
      <c r="C4" s="2" t="s">
        <v>8</v>
      </c>
      <c r="D4" s="2">
        <v>60</v>
      </c>
      <c r="E4" s="4">
        <v>0</v>
      </c>
      <c r="F4" s="4">
        <f t="shared" ref="F4:F10" si="0">ROUND((D4*E4),2)</f>
        <v>0</v>
      </c>
    </row>
    <row r="5" spans="1:6" ht="24.75" customHeight="1" x14ac:dyDescent="0.25">
      <c r="A5" s="2">
        <v>2</v>
      </c>
      <c r="B5" s="3" t="s">
        <v>24</v>
      </c>
      <c r="C5" s="2" t="s">
        <v>15</v>
      </c>
      <c r="D5" s="2">
        <v>70</v>
      </c>
      <c r="E5" s="4">
        <v>0</v>
      </c>
      <c r="F5" s="4">
        <f t="shared" si="0"/>
        <v>0</v>
      </c>
    </row>
    <row r="6" spans="1:6" ht="35.25" customHeight="1" x14ac:dyDescent="0.25">
      <c r="A6" s="2">
        <v>3</v>
      </c>
      <c r="B6" s="3" t="s">
        <v>9</v>
      </c>
      <c r="C6" s="2" t="s">
        <v>8</v>
      </c>
      <c r="D6" s="2">
        <v>60</v>
      </c>
      <c r="E6" s="4">
        <v>0</v>
      </c>
      <c r="F6" s="4">
        <f t="shared" si="0"/>
        <v>0</v>
      </c>
    </row>
    <row r="7" spans="1:6" ht="27.75" customHeight="1" x14ac:dyDescent="0.25">
      <c r="A7" s="2">
        <v>4</v>
      </c>
      <c r="B7" s="3" t="s">
        <v>26</v>
      </c>
      <c r="C7" s="2" t="s">
        <v>15</v>
      </c>
      <c r="D7" s="2">
        <v>20</v>
      </c>
      <c r="E7" s="4">
        <v>0</v>
      </c>
      <c r="F7" s="4">
        <f t="shared" si="0"/>
        <v>0</v>
      </c>
    </row>
    <row r="8" spans="1:6" ht="24.75" customHeight="1" x14ac:dyDescent="0.25">
      <c r="A8" s="2">
        <v>5</v>
      </c>
      <c r="B8" s="3" t="s">
        <v>44</v>
      </c>
      <c r="C8" s="2" t="s">
        <v>15</v>
      </c>
      <c r="D8" s="2">
        <v>20</v>
      </c>
      <c r="E8" s="4">
        <v>0</v>
      </c>
      <c r="F8" s="4">
        <f t="shared" si="0"/>
        <v>0</v>
      </c>
    </row>
    <row r="9" spans="1:6" ht="21.75" customHeight="1" x14ac:dyDescent="0.25">
      <c r="A9" s="2">
        <v>6</v>
      </c>
      <c r="B9" s="3" t="s">
        <v>25</v>
      </c>
      <c r="C9" s="2" t="s">
        <v>15</v>
      </c>
      <c r="D9" s="2">
        <v>20</v>
      </c>
      <c r="E9" s="4">
        <v>0</v>
      </c>
      <c r="F9" s="4">
        <f t="shared" si="0"/>
        <v>0</v>
      </c>
    </row>
    <row r="10" spans="1:6" ht="25.5" customHeight="1" x14ac:dyDescent="0.25">
      <c r="A10" s="2">
        <v>7</v>
      </c>
      <c r="B10" s="6" t="s">
        <v>5</v>
      </c>
      <c r="C10" s="2" t="s">
        <v>6</v>
      </c>
      <c r="D10" s="2">
        <v>60</v>
      </c>
      <c r="E10" s="5">
        <v>0</v>
      </c>
      <c r="F10" s="4">
        <f t="shared" si="0"/>
        <v>0</v>
      </c>
    </row>
    <row r="11" spans="1:6" ht="21.95" customHeight="1" x14ac:dyDescent="0.25">
      <c r="A11" s="44" t="s">
        <v>63</v>
      </c>
      <c r="B11" s="45"/>
      <c r="C11" s="45"/>
      <c r="D11" s="45"/>
      <c r="E11" s="46"/>
      <c r="F11" s="7">
        <f>ROUND(SUM(F4:F10),2)</f>
        <v>0</v>
      </c>
    </row>
    <row r="12" spans="1:6" ht="21.95" customHeight="1" x14ac:dyDescent="0.25">
      <c r="A12" s="38" t="s">
        <v>72</v>
      </c>
      <c r="B12" s="39"/>
      <c r="C12" s="39"/>
      <c r="D12" s="39"/>
      <c r="E12" s="40"/>
      <c r="F12" s="4">
        <f>ROUND((F11*0.13),2)</f>
        <v>0</v>
      </c>
    </row>
    <row r="13" spans="1:6" ht="21.95" customHeight="1" x14ac:dyDescent="0.25">
      <c r="A13" s="44" t="s">
        <v>64</v>
      </c>
      <c r="B13" s="45"/>
      <c r="C13" s="45"/>
      <c r="D13" s="45"/>
      <c r="E13" s="46"/>
      <c r="F13" s="7">
        <f>ROUND((F11+F12),2)</f>
        <v>0</v>
      </c>
    </row>
    <row r="14" spans="1:6" ht="24" customHeight="1" x14ac:dyDescent="0.25">
      <c r="A14" s="8"/>
      <c r="B14" s="9"/>
      <c r="C14" s="10"/>
      <c r="D14" s="10"/>
      <c r="E14" s="10"/>
      <c r="F14" s="11"/>
    </row>
    <row r="15" spans="1:6" ht="24" customHeight="1" x14ac:dyDescent="0.25">
      <c r="A15" s="48" t="s">
        <v>131</v>
      </c>
      <c r="B15" s="48"/>
      <c r="C15" s="48"/>
      <c r="D15" s="48"/>
      <c r="E15" s="48"/>
      <c r="F15" s="48"/>
    </row>
    <row r="16" spans="1:6" ht="30" x14ac:dyDescent="0.25">
      <c r="A16" s="16" t="s">
        <v>0</v>
      </c>
      <c r="B16" s="16" t="s">
        <v>1</v>
      </c>
      <c r="C16" s="16" t="s">
        <v>2</v>
      </c>
      <c r="D16" s="16" t="s">
        <v>3</v>
      </c>
      <c r="E16" s="16" t="s">
        <v>88</v>
      </c>
      <c r="F16" s="16" t="s">
        <v>81</v>
      </c>
    </row>
    <row r="17" spans="1:6" ht="24" customHeight="1" x14ac:dyDescent="0.25">
      <c r="A17" s="2">
        <v>8</v>
      </c>
      <c r="B17" s="3" t="s">
        <v>43</v>
      </c>
      <c r="C17" s="2" t="s">
        <v>6</v>
      </c>
      <c r="D17" s="2">
        <v>30</v>
      </c>
      <c r="E17" s="4">
        <v>0</v>
      </c>
      <c r="F17" s="4">
        <f t="shared" ref="F17:F18" si="1">ROUND((D17*E17),2)</f>
        <v>0</v>
      </c>
    </row>
    <row r="18" spans="1:6" ht="24" customHeight="1" x14ac:dyDescent="0.25">
      <c r="A18" s="2">
        <v>9</v>
      </c>
      <c r="B18" s="3" t="s">
        <v>42</v>
      </c>
      <c r="C18" s="2" t="s">
        <v>6</v>
      </c>
      <c r="D18" s="2">
        <v>30</v>
      </c>
      <c r="E18" s="4">
        <v>0</v>
      </c>
      <c r="F18" s="4">
        <f t="shared" si="1"/>
        <v>0</v>
      </c>
    </row>
    <row r="19" spans="1:6" ht="24" customHeight="1" x14ac:dyDescent="0.25">
      <c r="A19" s="2">
        <v>10</v>
      </c>
      <c r="B19" s="3" t="s">
        <v>41</v>
      </c>
      <c r="C19" s="2" t="s">
        <v>6</v>
      </c>
      <c r="D19" s="2">
        <v>6</v>
      </c>
      <c r="E19" s="4">
        <v>0</v>
      </c>
      <c r="F19" s="4">
        <f>ROUND((D19*E19),2)</f>
        <v>0</v>
      </c>
    </row>
    <row r="20" spans="1:6" ht="21.95" customHeight="1" x14ac:dyDescent="0.25">
      <c r="A20" s="44" t="s">
        <v>65</v>
      </c>
      <c r="B20" s="45"/>
      <c r="C20" s="45"/>
      <c r="D20" s="45"/>
      <c r="E20" s="46"/>
      <c r="F20" s="7">
        <f>ROUND(SUM(F17:F19),2)</f>
        <v>0</v>
      </c>
    </row>
    <row r="21" spans="1:6" ht="21.95" customHeight="1" x14ac:dyDescent="0.25">
      <c r="A21" s="38" t="s">
        <v>10</v>
      </c>
      <c r="B21" s="39"/>
      <c r="C21" s="39"/>
      <c r="D21" s="39"/>
      <c r="E21" s="40"/>
      <c r="F21" s="4">
        <f>ROUND((F20*0.24),2)</f>
        <v>0</v>
      </c>
    </row>
    <row r="22" spans="1:6" ht="21.95" customHeight="1" x14ac:dyDescent="0.25">
      <c r="A22" s="44" t="s">
        <v>66</v>
      </c>
      <c r="B22" s="45"/>
      <c r="C22" s="45"/>
      <c r="D22" s="45"/>
      <c r="E22" s="46"/>
      <c r="F22" s="7">
        <f>ROUND((F20+F21),2)</f>
        <v>0</v>
      </c>
    </row>
    <row r="23" spans="1:6" ht="21.95" customHeight="1" x14ac:dyDescent="0.25">
      <c r="A23" s="24"/>
      <c r="B23" s="24"/>
      <c r="C23" s="24"/>
      <c r="D23" s="24"/>
      <c r="E23" s="24"/>
      <c r="F23" s="25"/>
    </row>
    <row r="24" spans="1:6" ht="21.95" customHeight="1" x14ac:dyDescent="0.25">
      <c r="A24" s="49" t="s">
        <v>103</v>
      </c>
      <c r="B24" s="50"/>
      <c r="C24" s="50"/>
      <c r="D24" s="50"/>
      <c r="E24" s="50"/>
      <c r="F24" s="51"/>
    </row>
    <row r="25" spans="1:6" ht="30" x14ac:dyDescent="0.25">
      <c r="A25" s="34" t="s">
        <v>0</v>
      </c>
      <c r="B25" s="34" t="s">
        <v>1</v>
      </c>
      <c r="C25" s="34" t="s">
        <v>2</v>
      </c>
      <c r="D25" s="34" t="s">
        <v>3</v>
      </c>
      <c r="E25" s="34" t="s">
        <v>88</v>
      </c>
      <c r="F25" s="34" t="s">
        <v>81</v>
      </c>
    </row>
    <row r="26" spans="1:6" ht="30" x14ac:dyDescent="0.25">
      <c r="A26" s="2">
        <v>11</v>
      </c>
      <c r="B26" s="3" t="s">
        <v>97</v>
      </c>
      <c r="C26" s="2" t="s">
        <v>93</v>
      </c>
      <c r="D26" s="2">
        <v>6</v>
      </c>
      <c r="E26" s="5">
        <v>0</v>
      </c>
      <c r="F26" s="5">
        <f t="shared" ref="F26" si="2">ROUND((D26*E26),2)</f>
        <v>0</v>
      </c>
    </row>
    <row r="27" spans="1:6" ht="21.95" customHeight="1" x14ac:dyDescent="0.25">
      <c r="A27" s="44" t="s">
        <v>91</v>
      </c>
      <c r="B27" s="45"/>
      <c r="C27" s="45"/>
      <c r="D27" s="45"/>
      <c r="E27" s="46"/>
      <c r="F27" s="7">
        <f>ROUND(SUM(F26:F26),2)</f>
        <v>0</v>
      </c>
    </row>
    <row r="28" spans="1:6" ht="21.95" customHeight="1" x14ac:dyDescent="0.25">
      <c r="A28" s="38" t="s">
        <v>10</v>
      </c>
      <c r="B28" s="39"/>
      <c r="C28" s="39"/>
      <c r="D28" s="39"/>
      <c r="E28" s="40"/>
      <c r="F28" s="4">
        <f>ROUND((F27*0.24),2)</f>
        <v>0</v>
      </c>
    </row>
    <row r="29" spans="1:6" ht="21.95" customHeight="1" x14ac:dyDescent="0.25">
      <c r="A29" s="44" t="s">
        <v>92</v>
      </c>
      <c r="B29" s="45"/>
      <c r="C29" s="45"/>
      <c r="D29" s="45"/>
      <c r="E29" s="46"/>
      <c r="F29" s="7">
        <f>ROUND((F27+F28),2)</f>
        <v>0</v>
      </c>
    </row>
    <row r="30" spans="1:6" ht="24" customHeight="1" x14ac:dyDescent="0.25">
      <c r="A30" s="8"/>
      <c r="B30" s="9"/>
      <c r="C30" s="10"/>
      <c r="D30" s="10"/>
      <c r="E30" s="10"/>
      <c r="F30" s="11"/>
    </row>
    <row r="31" spans="1:6" ht="21.95" customHeight="1" x14ac:dyDescent="0.25">
      <c r="A31" s="44" t="s">
        <v>51</v>
      </c>
      <c r="B31" s="45"/>
      <c r="C31" s="45"/>
      <c r="D31" s="45"/>
      <c r="E31" s="46"/>
      <c r="F31" s="7">
        <f>ROUND((F11+F20+F27),2)</f>
        <v>0</v>
      </c>
    </row>
    <row r="32" spans="1:6" ht="21.95" customHeight="1" x14ac:dyDescent="0.25">
      <c r="A32" s="38" t="s">
        <v>82</v>
      </c>
      <c r="B32" s="39"/>
      <c r="C32" s="39"/>
      <c r="D32" s="39"/>
      <c r="E32" s="40"/>
      <c r="F32" s="7">
        <f>ROUND((F12),2)</f>
        <v>0</v>
      </c>
    </row>
    <row r="33" spans="1:6" ht="21.95" customHeight="1" x14ac:dyDescent="0.25">
      <c r="A33" s="38" t="s">
        <v>83</v>
      </c>
      <c r="B33" s="39"/>
      <c r="C33" s="39"/>
      <c r="D33" s="39"/>
      <c r="E33" s="40"/>
      <c r="F33" s="7">
        <f>ROUND((F21+F28),2)</f>
        <v>0</v>
      </c>
    </row>
    <row r="34" spans="1:6" ht="21.95" customHeight="1" x14ac:dyDescent="0.25">
      <c r="A34" s="44" t="s">
        <v>52</v>
      </c>
      <c r="B34" s="45"/>
      <c r="C34" s="45"/>
      <c r="D34" s="45"/>
      <c r="E34" s="46"/>
      <c r="F34" s="7">
        <f>ROUND((F13+F22+F29),2)</f>
        <v>0</v>
      </c>
    </row>
    <row r="35" spans="1:6" ht="24" customHeight="1" x14ac:dyDescent="0.25">
      <c r="A35" s="8"/>
      <c r="B35" s="9"/>
      <c r="C35" s="10"/>
      <c r="D35" s="10"/>
      <c r="E35" s="10"/>
      <c r="F35" s="11"/>
    </row>
    <row r="36" spans="1:6" ht="24" customHeight="1" x14ac:dyDescent="0.25">
      <c r="A36" s="48" t="s">
        <v>156</v>
      </c>
      <c r="B36" s="48"/>
      <c r="C36" s="48"/>
      <c r="D36" s="48"/>
      <c r="E36" s="48"/>
      <c r="F36" s="48"/>
    </row>
    <row r="37" spans="1:6" ht="24" customHeight="1" x14ac:dyDescent="0.25">
      <c r="A37" s="48" t="s">
        <v>141</v>
      </c>
      <c r="B37" s="48"/>
      <c r="C37" s="48"/>
      <c r="D37" s="48"/>
      <c r="E37" s="48"/>
      <c r="F37" s="48"/>
    </row>
    <row r="38" spans="1:6" ht="24" customHeight="1" x14ac:dyDescent="0.25">
      <c r="A38" s="48" t="s">
        <v>142</v>
      </c>
      <c r="B38" s="48"/>
      <c r="C38" s="48"/>
      <c r="D38" s="48"/>
      <c r="E38" s="48"/>
      <c r="F38" s="48"/>
    </row>
    <row r="39" spans="1:6" ht="30" x14ac:dyDescent="0.25">
      <c r="A39" s="16" t="s">
        <v>0</v>
      </c>
      <c r="B39" s="16" t="s">
        <v>1</v>
      </c>
      <c r="C39" s="16" t="s">
        <v>2</v>
      </c>
      <c r="D39" s="16" t="s">
        <v>3</v>
      </c>
      <c r="E39" s="16" t="s">
        <v>88</v>
      </c>
      <c r="F39" s="16" t="s">
        <v>81</v>
      </c>
    </row>
    <row r="40" spans="1:6" ht="30" x14ac:dyDescent="0.25">
      <c r="A40" s="2">
        <v>12</v>
      </c>
      <c r="B40" s="3" t="s">
        <v>7</v>
      </c>
      <c r="C40" s="2" t="s">
        <v>8</v>
      </c>
      <c r="D40" s="2">
        <v>60</v>
      </c>
      <c r="E40" s="5">
        <v>0</v>
      </c>
      <c r="F40" s="5">
        <f t="shared" ref="F40:F47" si="3">ROUND((D40*E40),2)</f>
        <v>0</v>
      </c>
    </row>
    <row r="41" spans="1:6" ht="26.25" customHeight="1" x14ac:dyDescent="0.25">
      <c r="A41" s="2">
        <v>13</v>
      </c>
      <c r="B41" s="3" t="s">
        <v>24</v>
      </c>
      <c r="C41" s="2" t="s">
        <v>4</v>
      </c>
      <c r="D41" s="2">
        <v>80</v>
      </c>
      <c r="E41" s="5">
        <v>0</v>
      </c>
      <c r="F41" s="5">
        <f t="shared" si="3"/>
        <v>0</v>
      </c>
    </row>
    <row r="42" spans="1:6" ht="30.75" customHeight="1" x14ac:dyDescent="0.25">
      <c r="A42" s="2">
        <v>14</v>
      </c>
      <c r="B42" s="3" t="s">
        <v>87</v>
      </c>
      <c r="C42" s="2" t="s">
        <v>8</v>
      </c>
      <c r="D42" s="2">
        <v>300</v>
      </c>
      <c r="E42" s="5">
        <v>0</v>
      </c>
      <c r="F42" s="5">
        <f t="shared" si="3"/>
        <v>0</v>
      </c>
    </row>
    <row r="43" spans="1:6" ht="33.75" customHeight="1" x14ac:dyDescent="0.25">
      <c r="A43" s="2">
        <v>15</v>
      </c>
      <c r="B43" s="3" t="s">
        <v>9</v>
      </c>
      <c r="C43" s="2" t="s">
        <v>8</v>
      </c>
      <c r="D43" s="2">
        <v>100</v>
      </c>
      <c r="E43" s="5">
        <v>0</v>
      </c>
      <c r="F43" s="5">
        <f t="shared" si="3"/>
        <v>0</v>
      </c>
    </row>
    <row r="44" spans="1:6" ht="23.25" customHeight="1" x14ac:dyDescent="0.25">
      <c r="A44" s="2">
        <v>16</v>
      </c>
      <c r="B44" s="3" t="s">
        <v>12</v>
      </c>
      <c r="C44" s="2" t="s">
        <v>13</v>
      </c>
      <c r="D44" s="2">
        <v>200</v>
      </c>
      <c r="E44" s="5">
        <v>0</v>
      </c>
      <c r="F44" s="5">
        <f t="shared" si="3"/>
        <v>0</v>
      </c>
    </row>
    <row r="45" spans="1:6" ht="23.25" customHeight="1" x14ac:dyDescent="0.25">
      <c r="A45" s="2">
        <v>17</v>
      </c>
      <c r="B45" s="3" t="s">
        <v>5</v>
      </c>
      <c r="C45" s="2" t="s">
        <v>6</v>
      </c>
      <c r="D45" s="2">
        <v>60</v>
      </c>
      <c r="E45" s="5">
        <v>0</v>
      </c>
      <c r="F45" s="5">
        <f t="shared" si="3"/>
        <v>0</v>
      </c>
    </row>
    <row r="46" spans="1:6" ht="23.25" customHeight="1" x14ac:dyDescent="0.25">
      <c r="A46" s="2">
        <v>18</v>
      </c>
      <c r="B46" s="3" t="s">
        <v>44</v>
      </c>
      <c r="C46" s="2" t="s">
        <v>15</v>
      </c>
      <c r="D46" s="2">
        <v>20</v>
      </c>
      <c r="E46" s="5">
        <v>0</v>
      </c>
      <c r="F46" s="5">
        <f t="shared" si="3"/>
        <v>0</v>
      </c>
    </row>
    <row r="47" spans="1:6" ht="26.25" customHeight="1" x14ac:dyDescent="0.25">
      <c r="A47" s="2">
        <v>19</v>
      </c>
      <c r="B47" s="3" t="s">
        <v>11</v>
      </c>
      <c r="C47" s="2" t="s">
        <v>4</v>
      </c>
      <c r="D47" s="2">
        <v>60</v>
      </c>
      <c r="E47" s="5">
        <v>0</v>
      </c>
      <c r="F47" s="5">
        <f t="shared" si="3"/>
        <v>0</v>
      </c>
    </row>
    <row r="48" spans="1:6" ht="21.95" customHeight="1" x14ac:dyDescent="0.25">
      <c r="A48" s="44" t="s">
        <v>101</v>
      </c>
      <c r="B48" s="45"/>
      <c r="C48" s="45"/>
      <c r="D48" s="45"/>
      <c r="E48" s="46"/>
      <c r="F48" s="7">
        <f>ROUND(SUM(F40:F47),2)</f>
        <v>0</v>
      </c>
    </row>
    <row r="49" spans="1:6" ht="21.95" customHeight="1" x14ac:dyDescent="0.25">
      <c r="A49" s="38" t="s">
        <v>72</v>
      </c>
      <c r="B49" s="39"/>
      <c r="C49" s="39"/>
      <c r="D49" s="39"/>
      <c r="E49" s="40"/>
      <c r="F49" s="4">
        <f>ROUND((F48*0.13),2)</f>
        <v>0</v>
      </c>
    </row>
    <row r="50" spans="1:6" ht="21.95" customHeight="1" x14ac:dyDescent="0.25">
      <c r="A50" s="44" t="s">
        <v>96</v>
      </c>
      <c r="B50" s="45"/>
      <c r="C50" s="45"/>
      <c r="D50" s="45"/>
      <c r="E50" s="46"/>
      <c r="F50" s="7">
        <f>ROUND((F48+F49),2)</f>
        <v>0</v>
      </c>
    </row>
    <row r="51" spans="1:6" ht="24.95" customHeight="1" x14ac:dyDescent="0.25">
      <c r="A51" s="64"/>
      <c r="B51" s="64"/>
      <c r="C51" s="64"/>
      <c r="D51" s="64"/>
      <c r="E51" s="64"/>
      <c r="F51" s="64"/>
    </row>
    <row r="52" spans="1:6" ht="24" customHeight="1" x14ac:dyDescent="0.25">
      <c r="A52" s="48" t="s">
        <v>143</v>
      </c>
      <c r="B52" s="48"/>
      <c r="C52" s="48"/>
      <c r="D52" s="48"/>
      <c r="E52" s="48"/>
      <c r="F52" s="48"/>
    </row>
    <row r="53" spans="1:6" ht="30" x14ac:dyDescent="0.25">
      <c r="A53" s="16" t="s">
        <v>0</v>
      </c>
      <c r="B53" s="16" t="s">
        <v>1</v>
      </c>
      <c r="C53" s="16" t="s">
        <v>2</v>
      </c>
      <c r="D53" s="16" t="s">
        <v>3</v>
      </c>
      <c r="E53" s="16" t="s">
        <v>88</v>
      </c>
      <c r="F53" s="16" t="s">
        <v>81</v>
      </c>
    </row>
    <row r="54" spans="1:6" ht="23.25" customHeight="1" x14ac:dyDescent="0.25">
      <c r="A54" s="2">
        <v>20</v>
      </c>
      <c r="B54" s="3" t="s">
        <v>43</v>
      </c>
      <c r="C54" s="2" t="s">
        <v>6</v>
      </c>
      <c r="D54" s="2">
        <v>30</v>
      </c>
      <c r="E54" s="5">
        <v>0</v>
      </c>
      <c r="F54" s="5">
        <f t="shared" ref="F54:F56" si="4">ROUND((D54*E54),2)</f>
        <v>0</v>
      </c>
    </row>
    <row r="55" spans="1:6" ht="23.25" customHeight="1" x14ac:dyDescent="0.25">
      <c r="A55" s="2">
        <v>21</v>
      </c>
      <c r="B55" s="3" t="s">
        <v>42</v>
      </c>
      <c r="C55" s="2" t="s">
        <v>6</v>
      </c>
      <c r="D55" s="2">
        <v>30</v>
      </c>
      <c r="E55" s="5">
        <v>0</v>
      </c>
      <c r="F55" s="5">
        <f t="shared" si="4"/>
        <v>0</v>
      </c>
    </row>
    <row r="56" spans="1:6" ht="23.25" customHeight="1" x14ac:dyDescent="0.25">
      <c r="A56" s="2">
        <v>22</v>
      </c>
      <c r="B56" s="3" t="s">
        <v>41</v>
      </c>
      <c r="C56" s="2" t="s">
        <v>6</v>
      </c>
      <c r="D56" s="2">
        <v>6</v>
      </c>
      <c r="E56" s="5">
        <v>0</v>
      </c>
      <c r="F56" s="5">
        <f t="shared" si="4"/>
        <v>0</v>
      </c>
    </row>
    <row r="57" spans="1:6" ht="21.95" customHeight="1" x14ac:dyDescent="0.25">
      <c r="A57" s="44" t="s">
        <v>108</v>
      </c>
      <c r="B57" s="45"/>
      <c r="C57" s="45"/>
      <c r="D57" s="45"/>
      <c r="E57" s="46"/>
      <c r="F57" s="7">
        <f>SUM(F54:F56)</f>
        <v>0</v>
      </c>
    </row>
    <row r="58" spans="1:6" ht="21.95" customHeight="1" x14ac:dyDescent="0.25">
      <c r="A58" s="38" t="s">
        <v>10</v>
      </c>
      <c r="B58" s="39"/>
      <c r="C58" s="39"/>
      <c r="D58" s="39"/>
      <c r="E58" s="40"/>
      <c r="F58" s="4">
        <f>ROUND((F57*0.24),2)</f>
        <v>0</v>
      </c>
    </row>
    <row r="59" spans="1:6" ht="21.95" customHeight="1" x14ac:dyDescent="0.25">
      <c r="A59" s="60" t="s">
        <v>99</v>
      </c>
      <c r="B59" s="60"/>
      <c r="C59" s="60"/>
      <c r="D59" s="60"/>
      <c r="E59" s="60"/>
      <c r="F59" s="7">
        <f>ROUND((F57+F58),2)</f>
        <v>0</v>
      </c>
    </row>
    <row r="60" spans="1:6" ht="21.95" customHeight="1" x14ac:dyDescent="0.25">
      <c r="A60" s="24"/>
      <c r="B60" s="24"/>
      <c r="C60" s="24"/>
      <c r="D60" s="24"/>
      <c r="E60" s="24"/>
      <c r="F60" s="25"/>
    </row>
    <row r="61" spans="1:6" ht="21.95" customHeight="1" x14ac:dyDescent="0.25">
      <c r="A61" s="49" t="s">
        <v>144</v>
      </c>
      <c r="B61" s="50"/>
      <c r="C61" s="50"/>
      <c r="D61" s="50"/>
      <c r="E61" s="50"/>
      <c r="F61" s="51"/>
    </row>
    <row r="62" spans="1:6" ht="30" x14ac:dyDescent="0.25">
      <c r="A62" s="34" t="s">
        <v>0</v>
      </c>
      <c r="B62" s="34" t="s">
        <v>1</v>
      </c>
      <c r="C62" s="34" t="s">
        <v>2</v>
      </c>
      <c r="D62" s="34" t="s">
        <v>3</v>
      </c>
      <c r="E62" s="34" t="s">
        <v>88</v>
      </c>
      <c r="F62" s="34" t="s">
        <v>81</v>
      </c>
    </row>
    <row r="63" spans="1:6" ht="30" x14ac:dyDescent="0.25">
      <c r="A63" s="2">
        <v>23</v>
      </c>
      <c r="B63" s="3" t="s">
        <v>97</v>
      </c>
      <c r="C63" s="2" t="s">
        <v>93</v>
      </c>
      <c r="D63" s="2">
        <v>6</v>
      </c>
      <c r="E63" s="5">
        <v>0</v>
      </c>
      <c r="F63" s="5">
        <f t="shared" ref="F63" si="5">ROUND((D63*E63),2)</f>
        <v>0</v>
      </c>
    </row>
    <row r="64" spans="1:6" ht="21.95" customHeight="1" x14ac:dyDescent="0.25">
      <c r="A64" s="44" t="s">
        <v>116</v>
      </c>
      <c r="B64" s="45"/>
      <c r="C64" s="45"/>
      <c r="D64" s="45"/>
      <c r="E64" s="46"/>
      <c r="F64" s="7">
        <f>ROUND(SUM(F63:F63),2)</f>
        <v>0</v>
      </c>
    </row>
    <row r="65" spans="1:6" ht="21.95" customHeight="1" x14ac:dyDescent="0.25">
      <c r="A65" s="38" t="s">
        <v>10</v>
      </c>
      <c r="B65" s="39"/>
      <c r="C65" s="39"/>
      <c r="D65" s="39"/>
      <c r="E65" s="40"/>
      <c r="F65" s="4">
        <f>ROUND((F64*0.24),2)</f>
        <v>0</v>
      </c>
    </row>
    <row r="66" spans="1:6" ht="21.95" customHeight="1" x14ac:dyDescent="0.25">
      <c r="A66" s="44" t="s">
        <v>117</v>
      </c>
      <c r="B66" s="45"/>
      <c r="C66" s="45"/>
      <c r="D66" s="45"/>
      <c r="E66" s="46"/>
      <c r="F66" s="7">
        <f>ROUND((F64+F65),2)</f>
        <v>0</v>
      </c>
    </row>
    <row r="67" spans="1:6" ht="21.95" customHeight="1" x14ac:dyDescent="0.25">
      <c r="A67" s="24"/>
      <c r="B67" s="24"/>
      <c r="C67" s="24"/>
      <c r="D67" s="24"/>
      <c r="E67" s="24"/>
      <c r="F67" s="25"/>
    </row>
    <row r="68" spans="1:6" ht="21.95" customHeight="1" x14ac:dyDescent="0.25">
      <c r="A68" s="44" t="s">
        <v>84</v>
      </c>
      <c r="B68" s="45"/>
      <c r="C68" s="45"/>
      <c r="D68" s="45"/>
      <c r="E68" s="46"/>
      <c r="F68" s="7">
        <f>F48+F57+F64</f>
        <v>0</v>
      </c>
    </row>
    <row r="69" spans="1:6" ht="21.95" customHeight="1" x14ac:dyDescent="0.25">
      <c r="A69" s="38" t="s">
        <v>72</v>
      </c>
      <c r="B69" s="39"/>
      <c r="C69" s="39"/>
      <c r="D69" s="39"/>
      <c r="E69" s="40"/>
      <c r="F69" s="7">
        <f>F49</f>
        <v>0</v>
      </c>
    </row>
    <row r="70" spans="1:6" ht="21.95" customHeight="1" x14ac:dyDescent="0.25">
      <c r="A70" s="38" t="s">
        <v>10</v>
      </c>
      <c r="B70" s="39"/>
      <c r="C70" s="39"/>
      <c r="D70" s="39"/>
      <c r="E70" s="40"/>
      <c r="F70" s="4">
        <f>F58+F65</f>
        <v>0</v>
      </c>
    </row>
    <row r="71" spans="1:6" ht="21.95" customHeight="1" x14ac:dyDescent="0.25">
      <c r="A71" s="44" t="s">
        <v>109</v>
      </c>
      <c r="B71" s="45"/>
      <c r="C71" s="45"/>
      <c r="D71" s="45"/>
      <c r="E71" s="46"/>
      <c r="F71" s="7">
        <f>ROUND((F50+F59+F66),2)</f>
        <v>0</v>
      </c>
    </row>
    <row r="72" spans="1:6" ht="21.95" customHeight="1" x14ac:dyDescent="0.25">
      <c r="A72" s="24"/>
      <c r="B72" s="24"/>
      <c r="C72" s="24"/>
      <c r="D72" s="24"/>
      <c r="E72" s="24"/>
      <c r="F72" s="25"/>
    </row>
    <row r="73" spans="1:6" ht="21.95" customHeight="1" x14ac:dyDescent="0.25">
      <c r="A73" s="48" t="s">
        <v>132</v>
      </c>
      <c r="B73" s="48"/>
      <c r="C73" s="48"/>
      <c r="D73" s="48"/>
      <c r="E73" s="48"/>
      <c r="F73" s="48"/>
    </row>
    <row r="74" spans="1:6" ht="30" x14ac:dyDescent="0.25">
      <c r="A74" s="34" t="s">
        <v>0</v>
      </c>
      <c r="B74" s="34" t="s">
        <v>1</v>
      </c>
      <c r="C74" s="34" t="s">
        <v>2</v>
      </c>
      <c r="D74" s="34" t="s">
        <v>3</v>
      </c>
      <c r="E74" s="34" t="s">
        <v>88</v>
      </c>
      <c r="F74" s="34" t="s">
        <v>81</v>
      </c>
    </row>
    <row r="75" spans="1:6" ht="33" customHeight="1" x14ac:dyDescent="0.25">
      <c r="A75" s="17">
        <v>24</v>
      </c>
      <c r="B75" s="3" t="s">
        <v>128</v>
      </c>
      <c r="C75" s="2" t="s">
        <v>16</v>
      </c>
      <c r="D75" s="26">
        <v>800</v>
      </c>
      <c r="E75" s="4">
        <v>0</v>
      </c>
      <c r="F75" s="5">
        <f>ROUND((D75*E75),2)</f>
        <v>0</v>
      </c>
    </row>
    <row r="76" spans="1:6" ht="33" customHeight="1" x14ac:dyDescent="0.25">
      <c r="A76" s="17">
        <v>25</v>
      </c>
      <c r="B76" s="18" t="s">
        <v>73</v>
      </c>
      <c r="C76" s="17" t="s">
        <v>8</v>
      </c>
      <c r="D76" s="33">
        <v>600</v>
      </c>
      <c r="E76" s="5">
        <v>0</v>
      </c>
      <c r="F76" s="5">
        <f>ROUND((D76*E76),2)</f>
        <v>0</v>
      </c>
    </row>
    <row r="77" spans="1:6" ht="21.95" customHeight="1" x14ac:dyDescent="0.25">
      <c r="A77" s="17">
        <v>26</v>
      </c>
      <c r="B77" s="12" t="s">
        <v>31</v>
      </c>
      <c r="C77" s="2" t="s">
        <v>15</v>
      </c>
      <c r="D77" s="26">
        <v>5</v>
      </c>
      <c r="E77" s="5">
        <v>0</v>
      </c>
      <c r="F77" s="5">
        <f t="shared" ref="F77:F80" si="6">ROUND((D77*E77),2)</f>
        <v>0</v>
      </c>
    </row>
    <row r="78" spans="1:6" ht="21.95" customHeight="1" x14ac:dyDescent="0.25">
      <c r="A78" s="17">
        <v>27</v>
      </c>
      <c r="B78" s="3" t="s">
        <v>122</v>
      </c>
      <c r="C78" s="2" t="s">
        <v>15</v>
      </c>
      <c r="D78" s="26">
        <v>10</v>
      </c>
      <c r="E78" s="5">
        <v>0</v>
      </c>
      <c r="F78" s="5">
        <f t="shared" si="6"/>
        <v>0</v>
      </c>
    </row>
    <row r="79" spans="1:6" ht="21.95" customHeight="1" x14ac:dyDescent="0.25">
      <c r="A79" s="17">
        <v>28</v>
      </c>
      <c r="B79" s="3" t="s">
        <v>120</v>
      </c>
      <c r="C79" s="2" t="s">
        <v>15</v>
      </c>
      <c r="D79" s="26">
        <v>5</v>
      </c>
      <c r="E79" s="4">
        <v>0</v>
      </c>
      <c r="F79" s="5">
        <f t="shared" si="6"/>
        <v>0</v>
      </c>
    </row>
    <row r="80" spans="1:6" ht="21.95" customHeight="1" x14ac:dyDescent="0.25">
      <c r="A80" s="17">
        <v>29</v>
      </c>
      <c r="B80" s="3" t="s">
        <v>121</v>
      </c>
      <c r="C80" s="2" t="s">
        <v>15</v>
      </c>
      <c r="D80" s="26">
        <v>5</v>
      </c>
      <c r="E80" s="4">
        <v>0</v>
      </c>
      <c r="F80" s="5">
        <f t="shared" si="6"/>
        <v>0</v>
      </c>
    </row>
    <row r="81" spans="1:6" ht="30" x14ac:dyDescent="0.25">
      <c r="A81" s="17">
        <v>30</v>
      </c>
      <c r="B81" s="27" t="s">
        <v>123</v>
      </c>
      <c r="C81" s="17" t="s">
        <v>8</v>
      </c>
      <c r="D81" s="33">
        <v>240</v>
      </c>
      <c r="E81" s="4">
        <v>0</v>
      </c>
      <c r="F81" s="5">
        <f>ROUND((D81*E81),2)</f>
        <v>0</v>
      </c>
    </row>
    <row r="82" spans="1:6" ht="30" x14ac:dyDescent="0.25">
      <c r="A82" s="17">
        <v>31</v>
      </c>
      <c r="B82" s="28" t="s">
        <v>40</v>
      </c>
      <c r="C82" s="17" t="s">
        <v>8</v>
      </c>
      <c r="D82" s="26">
        <v>10</v>
      </c>
      <c r="E82" s="5">
        <v>0</v>
      </c>
      <c r="F82" s="5">
        <f>ROUND((D82*E82),2)</f>
        <v>0</v>
      </c>
    </row>
    <row r="83" spans="1:6" ht="21.95" customHeight="1" x14ac:dyDescent="0.25">
      <c r="A83" s="41" t="s">
        <v>119</v>
      </c>
      <c r="B83" s="42"/>
      <c r="C83" s="42"/>
      <c r="D83" s="42"/>
      <c r="E83" s="43"/>
      <c r="F83" s="19">
        <f>ROUND(SUM(F75:F82),2)</f>
        <v>0</v>
      </c>
    </row>
    <row r="84" spans="1:6" ht="21.95" customHeight="1" x14ac:dyDescent="0.25">
      <c r="A84" s="52" t="s">
        <v>72</v>
      </c>
      <c r="B84" s="53"/>
      <c r="C84" s="53"/>
      <c r="D84" s="53"/>
      <c r="E84" s="54"/>
      <c r="F84" s="20">
        <f>ROUND((F83*0.13),2)</f>
        <v>0</v>
      </c>
    </row>
    <row r="85" spans="1:6" ht="21.95" customHeight="1" x14ac:dyDescent="0.25">
      <c r="A85" s="41" t="s">
        <v>118</v>
      </c>
      <c r="B85" s="42"/>
      <c r="C85" s="42"/>
      <c r="D85" s="42"/>
      <c r="E85" s="43"/>
      <c r="F85" s="19">
        <f>ROUND((F83+F84),2)</f>
        <v>0</v>
      </c>
    </row>
    <row r="86" spans="1:6" ht="21.95" customHeight="1" x14ac:dyDescent="0.25">
      <c r="A86" s="24"/>
      <c r="B86" s="24"/>
      <c r="C86" s="24"/>
      <c r="D86" s="24"/>
      <c r="E86" s="24"/>
      <c r="F86" s="25"/>
    </row>
    <row r="87" spans="1:6" ht="22.5" customHeight="1" x14ac:dyDescent="0.25">
      <c r="A87" s="60" t="s">
        <v>53</v>
      </c>
      <c r="B87" s="60"/>
      <c r="C87" s="60"/>
      <c r="D87" s="60"/>
      <c r="E87" s="60"/>
      <c r="F87" s="7">
        <f>F68+F83</f>
        <v>0</v>
      </c>
    </row>
    <row r="88" spans="1:6" ht="22.5" customHeight="1" x14ac:dyDescent="0.25">
      <c r="A88" s="38" t="s">
        <v>82</v>
      </c>
      <c r="B88" s="39"/>
      <c r="C88" s="39"/>
      <c r="D88" s="39"/>
      <c r="E88" s="40"/>
      <c r="F88" s="7">
        <f>F69+F84</f>
        <v>0</v>
      </c>
    </row>
    <row r="89" spans="1:6" ht="21.75" customHeight="1" x14ac:dyDescent="0.25">
      <c r="A89" s="38" t="s">
        <v>83</v>
      </c>
      <c r="B89" s="39"/>
      <c r="C89" s="39"/>
      <c r="D89" s="39"/>
      <c r="E89" s="40"/>
      <c r="F89" s="4">
        <f>F70</f>
        <v>0</v>
      </c>
    </row>
    <row r="90" spans="1:6" ht="20.25" customHeight="1" x14ac:dyDescent="0.25">
      <c r="A90" s="44" t="s">
        <v>54</v>
      </c>
      <c r="B90" s="45"/>
      <c r="C90" s="45"/>
      <c r="D90" s="45"/>
      <c r="E90" s="46"/>
      <c r="F90" s="7">
        <f>F71+F85</f>
        <v>0</v>
      </c>
    </row>
    <row r="91" spans="1:6" x14ac:dyDescent="0.25">
      <c r="A91" s="59"/>
      <c r="B91" s="59"/>
      <c r="C91" s="59"/>
      <c r="D91" s="59"/>
      <c r="E91" s="59"/>
      <c r="F91" s="59"/>
    </row>
    <row r="92" spans="1:6" ht="36.75" customHeight="1" x14ac:dyDescent="0.25">
      <c r="A92" s="48" t="s">
        <v>133</v>
      </c>
      <c r="B92" s="48"/>
      <c r="C92" s="48"/>
      <c r="D92" s="48"/>
      <c r="E92" s="48"/>
      <c r="F92" s="48"/>
    </row>
    <row r="93" spans="1:6" ht="25.5" customHeight="1" x14ac:dyDescent="0.25">
      <c r="A93" s="48" t="s">
        <v>77</v>
      </c>
      <c r="B93" s="48"/>
      <c r="C93" s="48"/>
      <c r="D93" s="48"/>
      <c r="E93" s="48"/>
      <c r="F93" s="48"/>
    </row>
    <row r="94" spans="1:6" ht="30" x14ac:dyDescent="0.25">
      <c r="A94" s="16" t="s">
        <v>0</v>
      </c>
      <c r="B94" s="16" t="s">
        <v>1</v>
      </c>
      <c r="C94" s="16" t="s">
        <v>2</v>
      </c>
      <c r="D94" s="16" t="s">
        <v>3</v>
      </c>
      <c r="E94" s="16" t="s">
        <v>88</v>
      </c>
      <c r="F94" s="16" t="s">
        <v>81</v>
      </c>
    </row>
    <row r="95" spans="1:6" ht="33" customHeight="1" x14ac:dyDescent="0.25">
      <c r="A95" s="2">
        <v>32</v>
      </c>
      <c r="B95" s="3" t="s">
        <v>7</v>
      </c>
      <c r="C95" s="2" t="s">
        <v>8</v>
      </c>
      <c r="D95" s="2">
        <v>10</v>
      </c>
      <c r="E95" s="5">
        <v>0</v>
      </c>
      <c r="F95" s="5">
        <f>ROUND((D95*E95),2)</f>
        <v>0</v>
      </c>
    </row>
    <row r="96" spans="1:6" ht="29.25" customHeight="1" x14ac:dyDescent="0.25">
      <c r="A96" s="2">
        <v>33</v>
      </c>
      <c r="B96" s="3" t="s">
        <v>24</v>
      </c>
      <c r="C96" s="2" t="s">
        <v>15</v>
      </c>
      <c r="D96" s="2">
        <v>10</v>
      </c>
      <c r="E96" s="5">
        <v>0</v>
      </c>
      <c r="F96" s="5">
        <f>ROUND((D96*E96),2)</f>
        <v>0</v>
      </c>
    </row>
    <row r="97" spans="1:6" ht="34.5" customHeight="1" x14ac:dyDescent="0.25">
      <c r="A97" s="2">
        <v>34</v>
      </c>
      <c r="B97" s="3" t="s">
        <v>9</v>
      </c>
      <c r="C97" s="2" t="s">
        <v>8</v>
      </c>
      <c r="D97" s="2">
        <v>15</v>
      </c>
      <c r="E97" s="5">
        <v>0</v>
      </c>
      <c r="F97" s="5">
        <f>ROUND((D97*E97),2)</f>
        <v>0</v>
      </c>
    </row>
    <row r="98" spans="1:6" ht="24.75" customHeight="1" x14ac:dyDescent="0.25">
      <c r="A98" s="2">
        <v>35</v>
      </c>
      <c r="B98" s="3" t="s">
        <v>14</v>
      </c>
      <c r="C98" s="2" t="s">
        <v>6</v>
      </c>
      <c r="D98" s="2">
        <v>10</v>
      </c>
      <c r="E98" s="5">
        <v>0</v>
      </c>
      <c r="F98" s="5">
        <f>ROUND((D98*E98),2)</f>
        <v>0</v>
      </c>
    </row>
    <row r="99" spans="1:6" ht="24" customHeight="1" x14ac:dyDescent="0.25">
      <c r="A99" s="44" t="s">
        <v>70</v>
      </c>
      <c r="B99" s="45"/>
      <c r="C99" s="45"/>
      <c r="D99" s="45"/>
      <c r="E99" s="46"/>
      <c r="F99" s="7">
        <f>ROUND(SUM(F95:F98),2)</f>
        <v>0</v>
      </c>
    </row>
    <row r="100" spans="1:6" ht="24" customHeight="1" x14ac:dyDescent="0.25">
      <c r="A100" s="38" t="s">
        <v>72</v>
      </c>
      <c r="B100" s="39"/>
      <c r="C100" s="39"/>
      <c r="D100" s="39"/>
      <c r="E100" s="40"/>
      <c r="F100" s="4">
        <f>ROUND((F99*0.13),2)</f>
        <v>0</v>
      </c>
    </row>
    <row r="101" spans="1:6" ht="24" customHeight="1" x14ac:dyDescent="0.25">
      <c r="A101" s="44" t="s">
        <v>71</v>
      </c>
      <c r="B101" s="45"/>
      <c r="C101" s="45"/>
      <c r="D101" s="45"/>
      <c r="E101" s="46"/>
      <c r="F101" s="7">
        <f>ROUND((F99+F100),2)</f>
        <v>0</v>
      </c>
    </row>
    <row r="102" spans="1:6" ht="24" customHeight="1" x14ac:dyDescent="0.25">
      <c r="A102" s="24"/>
      <c r="B102" s="24"/>
      <c r="C102" s="24"/>
      <c r="D102" s="24"/>
      <c r="E102" s="24"/>
      <c r="F102" s="25"/>
    </row>
    <row r="103" spans="1:6" ht="24" customHeight="1" x14ac:dyDescent="0.25">
      <c r="A103" s="49" t="s">
        <v>104</v>
      </c>
      <c r="B103" s="50"/>
      <c r="C103" s="50"/>
      <c r="D103" s="50"/>
      <c r="E103" s="50"/>
      <c r="F103" s="51"/>
    </row>
    <row r="104" spans="1:6" ht="30" x14ac:dyDescent="0.25">
      <c r="A104" s="34" t="s">
        <v>0</v>
      </c>
      <c r="B104" s="34" t="s">
        <v>1</v>
      </c>
      <c r="C104" s="34" t="s">
        <v>2</v>
      </c>
      <c r="D104" s="34" t="s">
        <v>3</v>
      </c>
      <c r="E104" s="34" t="s">
        <v>88</v>
      </c>
      <c r="F104" s="34" t="s">
        <v>81</v>
      </c>
    </row>
    <row r="105" spans="1:6" ht="30" x14ac:dyDescent="0.25">
      <c r="A105" s="2">
        <v>36</v>
      </c>
      <c r="B105" s="3" t="s">
        <v>97</v>
      </c>
      <c r="C105" s="2" t="s">
        <v>93</v>
      </c>
      <c r="D105" s="2">
        <v>1</v>
      </c>
      <c r="E105" s="5">
        <v>0</v>
      </c>
      <c r="F105" s="5">
        <f t="shared" ref="F105" si="7">ROUND((D105*E105),2)</f>
        <v>0</v>
      </c>
    </row>
    <row r="106" spans="1:6" ht="24" customHeight="1" x14ac:dyDescent="0.25">
      <c r="A106" s="44" t="s">
        <v>85</v>
      </c>
      <c r="B106" s="45"/>
      <c r="C106" s="45"/>
      <c r="D106" s="45"/>
      <c r="E106" s="46"/>
      <c r="F106" s="7">
        <f>ROUND(SUM(F105:F105),2)</f>
        <v>0</v>
      </c>
    </row>
    <row r="107" spans="1:6" ht="24" customHeight="1" x14ac:dyDescent="0.25">
      <c r="A107" s="38" t="s">
        <v>10</v>
      </c>
      <c r="B107" s="39"/>
      <c r="C107" s="39"/>
      <c r="D107" s="39"/>
      <c r="E107" s="40"/>
      <c r="F107" s="4">
        <f>ROUND((F106*0.24),2)</f>
        <v>0</v>
      </c>
    </row>
    <row r="108" spans="1:6" ht="24" customHeight="1" x14ac:dyDescent="0.25">
      <c r="A108" s="44" t="s">
        <v>86</v>
      </c>
      <c r="B108" s="45"/>
      <c r="C108" s="45"/>
      <c r="D108" s="45"/>
      <c r="E108" s="46"/>
      <c r="F108" s="7">
        <f>ROUND((F106+F107),2)</f>
        <v>0</v>
      </c>
    </row>
    <row r="109" spans="1:6" ht="24" customHeight="1" x14ac:dyDescent="0.25">
      <c r="A109" s="37"/>
      <c r="B109" s="12"/>
      <c r="C109" s="13"/>
      <c r="D109" s="13"/>
      <c r="E109" s="14"/>
      <c r="F109" s="15"/>
    </row>
    <row r="110" spans="1:6" ht="24" customHeight="1" x14ac:dyDescent="0.25">
      <c r="A110" s="60" t="s">
        <v>55</v>
      </c>
      <c r="B110" s="60"/>
      <c r="C110" s="60"/>
      <c r="D110" s="60"/>
      <c r="E110" s="60"/>
      <c r="F110" s="7">
        <f>F99+F106</f>
        <v>0</v>
      </c>
    </row>
    <row r="111" spans="1:6" ht="24" customHeight="1" x14ac:dyDescent="0.25">
      <c r="A111" s="38" t="s">
        <v>82</v>
      </c>
      <c r="B111" s="39"/>
      <c r="C111" s="39"/>
      <c r="D111" s="39"/>
      <c r="E111" s="40"/>
      <c r="F111" s="7">
        <f>F100</f>
        <v>0</v>
      </c>
    </row>
    <row r="112" spans="1:6" ht="24" customHeight="1" x14ac:dyDescent="0.25">
      <c r="A112" s="38" t="s">
        <v>83</v>
      </c>
      <c r="B112" s="39"/>
      <c r="C112" s="39"/>
      <c r="D112" s="39"/>
      <c r="E112" s="40"/>
      <c r="F112" s="4">
        <f>F107</f>
        <v>0</v>
      </c>
    </row>
    <row r="113" spans="1:6" ht="24" customHeight="1" x14ac:dyDescent="0.25">
      <c r="A113" s="44" t="s">
        <v>56</v>
      </c>
      <c r="B113" s="45"/>
      <c r="C113" s="45"/>
      <c r="D113" s="45"/>
      <c r="E113" s="46"/>
      <c r="F113" s="7">
        <f>F101+F108</f>
        <v>0</v>
      </c>
    </row>
    <row r="114" spans="1:6" ht="24" customHeight="1" x14ac:dyDescent="0.25">
      <c r="A114" s="24"/>
      <c r="B114" s="24"/>
      <c r="C114" s="24"/>
      <c r="D114" s="24"/>
      <c r="E114" s="24"/>
      <c r="F114" s="25"/>
    </row>
    <row r="115" spans="1:6" ht="24.75" customHeight="1" x14ac:dyDescent="0.25">
      <c r="A115" s="48" t="s">
        <v>145</v>
      </c>
      <c r="B115" s="48"/>
      <c r="C115" s="48"/>
      <c r="D115" s="48"/>
      <c r="E115" s="48"/>
      <c r="F115" s="48"/>
    </row>
    <row r="116" spans="1:6" ht="24.75" customHeight="1" x14ac:dyDescent="0.25">
      <c r="A116" s="48" t="s">
        <v>106</v>
      </c>
      <c r="B116" s="48"/>
      <c r="C116" s="48"/>
      <c r="D116" s="48"/>
      <c r="E116" s="48"/>
      <c r="F116" s="48"/>
    </row>
    <row r="117" spans="1:6" ht="21.95" customHeight="1" x14ac:dyDescent="0.25">
      <c r="A117" s="47" t="s">
        <v>105</v>
      </c>
      <c r="B117" s="47"/>
      <c r="C117" s="47"/>
      <c r="D117" s="47"/>
      <c r="E117" s="47"/>
      <c r="F117" s="47"/>
    </row>
    <row r="118" spans="1:6" ht="30" x14ac:dyDescent="0.25">
      <c r="A118" s="16" t="s">
        <v>0</v>
      </c>
      <c r="B118" s="16" t="s">
        <v>1</v>
      </c>
      <c r="C118" s="16" t="s">
        <v>2</v>
      </c>
      <c r="D118" s="16" t="s">
        <v>3</v>
      </c>
      <c r="E118" s="16" t="s">
        <v>88</v>
      </c>
      <c r="F118" s="16" t="s">
        <v>81</v>
      </c>
    </row>
    <row r="119" spans="1:6" ht="43.5" customHeight="1" x14ac:dyDescent="0.25">
      <c r="A119" s="2">
        <v>37</v>
      </c>
      <c r="B119" s="3" t="s">
        <v>135</v>
      </c>
      <c r="C119" s="2" t="s">
        <v>18</v>
      </c>
      <c r="D119" s="21">
        <v>350</v>
      </c>
      <c r="E119" s="4">
        <v>0</v>
      </c>
      <c r="F119" s="4">
        <f>ROUND((D119*E119),2)</f>
        <v>0</v>
      </c>
    </row>
    <row r="120" spans="1:6" ht="21.75" customHeight="1" x14ac:dyDescent="0.25">
      <c r="A120" s="44" t="s">
        <v>101</v>
      </c>
      <c r="B120" s="45"/>
      <c r="C120" s="45"/>
      <c r="D120" s="45"/>
      <c r="E120" s="46"/>
      <c r="F120" s="7">
        <f>ROUND(SUM(F119),2)</f>
        <v>0</v>
      </c>
    </row>
    <row r="121" spans="1:6" ht="21.75" customHeight="1" x14ac:dyDescent="0.25">
      <c r="A121" s="38" t="s">
        <v>72</v>
      </c>
      <c r="B121" s="39"/>
      <c r="C121" s="39"/>
      <c r="D121" s="39"/>
      <c r="E121" s="40"/>
      <c r="F121" s="4">
        <f>ROUND((F120*0.13),2)</f>
        <v>0</v>
      </c>
    </row>
    <row r="122" spans="1:6" ht="21.75" customHeight="1" x14ac:dyDescent="0.25">
      <c r="A122" s="44" t="s">
        <v>96</v>
      </c>
      <c r="B122" s="45"/>
      <c r="C122" s="45"/>
      <c r="D122" s="45"/>
      <c r="E122" s="46"/>
      <c r="F122" s="7">
        <f>ROUND((F120+F121),2)</f>
        <v>0</v>
      </c>
    </row>
    <row r="123" spans="1:6" ht="21.95" customHeight="1" x14ac:dyDescent="0.25">
      <c r="A123" s="13"/>
      <c r="B123" s="12"/>
      <c r="C123" s="13"/>
      <c r="D123" s="22"/>
      <c r="E123" s="23"/>
      <c r="F123" s="23"/>
    </row>
    <row r="124" spans="1:6" ht="21.95" customHeight="1" x14ac:dyDescent="0.25">
      <c r="A124" s="47" t="s">
        <v>107</v>
      </c>
      <c r="B124" s="47"/>
      <c r="C124" s="47"/>
      <c r="D124" s="47"/>
      <c r="E124" s="47"/>
      <c r="F124" s="47"/>
    </row>
    <row r="125" spans="1:6" ht="30" customHeight="1" x14ac:dyDescent="0.25">
      <c r="A125" s="16" t="s">
        <v>0</v>
      </c>
      <c r="B125" s="16" t="s">
        <v>1</v>
      </c>
      <c r="C125" s="16" t="s">
        <v>2</v>
      </c>
      <c r="D125" s="16" t="s">
        <v>3</v>
      </c>
      <c r="E125" s="16" t="s">
        <v>88</v>
      </c>
      <c r="F125" s="16" t="s">
        <v>81</v>
      </c>
    </row>
    <row r="126" spans="1:6" ht="49.5" customHeight="1" x14ac:dyDescent="0.25">
      <c r="A126" s="2">
        <v>38</v>
      </c>
      <c r="B126" s="3" t="s">
        <v>19</v>
      </c>
      <c r="C126" s="2" t="s">
        <v>6</v>
      </c>
      <c r="D126" s="2">
        <v>90</v>
      </c>
      <c r="E126" s="4">
        <v>0</v>
      </c>
      <c r="F126" s="4">
        <f>ROUND((D126*E126),2)</f>
        <v>0</v>
      </c>
    </row>
    <row r="127" spans="1:6" ht="21.95" customHeight="1" x14ac:dyDescent="0.25">
      <c r="A127" s="44" t="s">
        <v>108</v>
      </c>
      <c r="B127" s="45"/>
      <c r="C127" s="45"/>
      <c r="D127" s="45"/>
      <c r="E127" s="46"/>
      <c r="F127" s="7">
        <f>ROUND(SUM(F126),2)</f>
        <v>0</v>
      </c>
    </row>
    <row r="128" spans="1:6" ht="21.95" customHeight="1" x14ac:dyDescent="0.25">
      <c r="A128" s="38" t="s">
        <v>10</v>
      </c>
      <c r="B128" s="39"/>
      <c r="C128" s="39"/>
      <c r="D128" s="39"/>
      <c r="E128" s="40"/>
      <c r="F128" s="4">
        <f>ROUND((F127*0.24),2)</f>
        <v>0</v>
      </c>
    </row>
    <row r="129" spans="1:6" ht="21.95" customHeight="1" x14ac:dyDescent="0.25">
      <c r="A129" s="44" t="s">
        <v>99</v>
      </c>
      <c r="B129" s="45"/>
      <c r="C129" s="45"/>
      <c r="D129" s="45"/>
      <c r="E129" s="46"/>
      <c r="F129" s="7">
        <f>ROUND((F127+F128),2)</f>
        <v>0</v>
      </c>
    </row>
    <row r="130" spans="1:6" ht="21.95" customHeight="1" x14ac:dyDescent="0.25">
      <c r="A130" s="24"/>
      <c r="B130" s="24"/>
      <c r="C130" s="24"/>
      <c r="D130" s="24"/>
      <c r="E130" s="24"/>
      <c r="F130" s="25"/>
    </row>
    <row r="131" spans="1:6" ht="21.95" customHeight="1" x14ac:dyDescent="0.25">
      <c r="A131" s="44" t="s">
        <v>84</v>
      </c>
      <c r="B131" s="45"/>
      <c r="C131" s="45"/>
      <c r="D131" s="45"/>
      <c r="E131" s="46"/>
      <c r="F131" s="7">
        <f>ROUND(SUM(F120+F127),2)</f>
        <v>0</v>
      </c>
    </row>
    <row r="132" spans="1:6" ht="21.95" customHeight="1" x14ac:dyDescent="0.25">
      <c r="A132" s="38" t="s">
        <v>72</v>
      </c>
      <c r="B132" s="39"/>
      <c r="C132" s="39"/>
      <c r="D132" s="39"/>
      <c r="E132" s="40"/>
      <c r="F132" s="7">
        <f>F121</f>
        <v>0</v>
      </c>
    </row>
    <row r="133" spans="1:6" ht="21.95" customHeight="1" x14ac:dyDescent="0.25">
      <c r="A133" s="38" t="s">
        <v>10</v>
      </c>
      <c r="B133" s="39"/>
      <c r="C133" s="39"/>
      <c r="D133" s="39"/>
      <c r="E133" s="40"/>
      <c r="F133" s="4">
        <f>F128</f>
        <v>0</v>
      </c>
    </row>
    <row r="134" spans="1:6" ht="21.95" customHeight="1" x14ac:dyDescent="0.25">
      <c r="A134" s="44" t="s">
        <v>109</v>
      </c>
      <c r="B134" s="45"/>
      <c r="C134" s="45"/>
      <c r="D134" s="45"/>
      <c r="E134" s="46"/>
      <c r="F134" s="7">
        <f>F122+F129</f>
        <v>0</v>
      </c>
    </row>
    <row r="135" spans="1:6" ht="21.95" customHeight="1" x14ac:dyDescent="0.25">
      <c r="A135" s="24"/>
      <c r="B135" s="24"/>
      <c r="C135" s="24"/>
      <c r="D135" s="24"/>
      <c r="E135" s="24"/>
      <c r="F135" s="25"/>
    </row>
    <row r="136" spans="1:6" ht="21.95" customHeight="1" x14ac:dyDescent="0.25">
      <c r="A136" s="48" t="s">
        <v>110</v>
      </c>
      <c r="B136" s="48"/>
      <c r="C136" s="48"/>
      <c r="D136" s="48"/>
      <c r="E136" s="48"/>
      <c r="F136" s="48"/>
    </row>
    <row r="137" spans="1:6" ht="21.95" customHeight="1" x14ac:dyDescent="0.25">
      <c r="A137" s="47" t="s">
        <v>105</v>
      </c>
      <c r="B137" s="47"/>
      <c r="C137" s="47"/>
      <c r="D137" s="47"/>
      <c r="E137" s="47"/>
      <c r="F137" s="47"/>
    </row>
    <row r="138" spans="1:6" ht="30" x14ac:dyDescent="0.25">
      <c r="A138" s="16" t="s">
        <v>0</v>
      </c>
      <c r="B138" s="16" t="s">
        <v>1</v>
      </c>
      <c r="C138" s="16" t="s">
        <v>2</v>
      </c>
      <c r="D138" s="16" t="s">
        <v>3</v>
      </c>
      <c r="E138" s="16" t="s">
        <v>88</v>
      </c>
      <c r="F138" s="16" t="s">
        <v>81</v>
      </c>
    </row>
    <row r="139" spans="1:6" ht="30" x14ac:dyDescent="0.25">
      <c r="A139" s="2">
        <v>39</v>
      </c>
      <c r="B139" s="3" t="s">
        <v>135</v>
      </c>
      <c r="C139" s="2" t="s">
        <v>18</v>
      </c>
      <c r="D139" s="21">
        <v>350</v>
      </c>
      <c r="E139" s="4">
        <v>0</v>
      </c>
      <c r="F139" s="4">
        <f>ROUND((D139*E139),2)</f>
        <v>0</v>
      </c>
    </row>
    <row r="140" spans="1:6" ht="21.95" customHeight="1" x14ac:dyDescent="0.25">
      <c r="A140" s="44" t="s">
        <v>101</v>
      </c>
      <c r="B140" s="45"/>
      <c r="C140" s="45"/>
      <c r="D140" s="45"/>
      <c r="E140" s="46"/>
      <c r="F140" s="7">
        <f>ROUND(SUM(F139),2)</f>
        <v>0</v>
      </c>
    </row>
    <row r="141" spans="1:6" ht="21.95" customHeight="1" x14ac:dyDescent="0.25">
      <c r="A141" s="38" t="s">
        <v>72</v>
      </c>
      <c r="B141" s="39"/>
      <c r="C141" s="39"/>
      <c r="D141" s="39"/>
      <c r="E141" s="40"/>
      <c r="F141" s="4">
        <f>ROUND((F140*0.13),2)</f>
        <v>0</v>
      </c>
    </row>
    <row r="142" spans="1:6" ht="21.95" customHeight="1" x14ac:dyDescent="0.25">
      <c r="A142" s="44" t="s">
        <v>96</v>
      </c>
      <c r="B142" s="45"/>
      <c r="C142" s="45"/>
      <c r="D142" s="45"/>
      <c r="E142" s="46"/>
      <c r="F142" s="7">
        <f>ROUND((F140+F141),2)</f>
        <v>0</v>
      </c>
    </row>
    <row r="143" spans="1:6" ht="21.95" customHeight="1" x14ac:dyDescent="0.25">
      <c r="A143" s="13"/>
      <c r="B143" s="12"/>
      <c r="C143" s="13"/>
      <c r="D143" s="22"/>
      <c r="E143" s="23"/>
      <c r="F143" s="23"/>
    </row>
    <row r="144" spans="1:6" ht="21.95" customHeight="1" x14ac:dyDescent="0.25">
      <c r="A144" s="47" t="s">
        <v>107</v>
      </c>
      <c r="B144" s="47"/>
      <c r="C144" s="47"/>
      <c r="D144" s="47"/>
      <c r="E144" s="47"/>
      <c r="F144" s="47"/>
    </row>
    <row r="145" spans="1:6" ht="30" x14ac:dyDescent="0.25">
      <c r="A145" s="16" t="s">
        <v>0</v>
      </c>
      <c r="B145" s="16" t="s">
        <v>1</v>
      </c>
      <c r="C145" s="16" t="s">
        <v>2</v>
      </c>
      <c r="D145" s="16" t="s">
        <v>3</v>
      </c>
      <c r="E145" s="16" t="s">
        <v>88</v>
      </c>
      <c r="F145" s="16" t="s">
        <v>81</v>
      </c>
    </row>
    <row r="146" spans="1:6" ht="45" x14ac:dyDescent="0.25">
      <c r="A146" s="2">
        <v>40</v>
      </c>
      <c r="B146" s="3" t="s">
        <v>19</v>
      </c>
      <c r="C146" s="2" t="s">
        <v>6</v>
      </c>
      <c r="D146" s="2">
        <v>90</v>
      </c>
      <c r="E146" s="4">
        <v>0</v>
      </c>
      <c r="F146" s="4">
        <f>ROUND((D146*E146),2)</f>
        <v>0</v>
      </c>
    </row>
    <row r="147" spans="1:6" ht="21.95" customHeight="1" x14ac:dyDescent="0.25">
      <c r="A147" s="44" t="s">
        <v>108</v>
      </c>
      <c r="B147" s="45"/>
      <c r="C147" s="45"/>
      <c r="D147" s="45"/>
      <c r="E147" s="46"/>
      <c r="F147" s="7">
        <f>ROUND(SUM(F146),2)</f>
        <v>0</v>
      </c>
    </row>
    <row r="148" spans="1:6" ht="21.95" customHeight="1" x14ac:dyDescent="0.25">
      <c r="A148" s="38" t="s">
        <v>10</v>
      </c>
      <c r="B148" s="39"/>
      <c r="C148" s="39"/>
      <c r="D148" s="39"/>
      <c r="E148" s="40"/>
      <c r="F148" s="4">
        <f>ROUND((F147*0.24),2)</f>
        <v>0</v>
      </c>
    </row>
    <row r="149" spans="1:6" ht="21.95" customHeight="1" x14ac:dyDescent="0.25">
      <c r="A149" s="44" t="s">
        <v>99</v>
      </c>
      <c r="B149" s="45"/>
      <c r="C149" s="45"/>
      <c r="D149" s="45"/>
      <c r="E149" s="46"/>
      <c r="F149" s="7">
        <f>ROUND((F147+F148),2)</f>
        <v>0</v>
      </c>
    </row>
    <row r="150" spans="1:6" ht="21.95" customHeight="1" x14ac:dyDescent="0.25">
      <c r="A150" s="24"/>
      <c r="B150" s="24"/>
      <c r="C150" s="24"/>
      <c r="D150" s="24"/>
      <c r="E150" s="24"/>
      <c r="F150" s="25"/>
    </row>
    <row r="151" spans="1:6" ht="21.95" customHeight="1" x14ac:dyDescent="0.25">
      <c r="A151" s="44" t="s">
        <v>85</v>
      </c>
      <c r="B151" s="45"/>
      <c r="C151" s="45"/>
      <c r="D151" s="45"/>
      <c r="E151" s="46"/>
      <c r="F151" s="7">
        <f>ROUND(SUM(F140+F147),2)</f>
        <v>0</v>
      </c>
    </row>
    <row r="152" spans="1:6" ht="21.95" customHeight="1" x14ac:dyDescent="0.25">
      <c r="A152" s="38" t="s">
        <v>72</v>
      </c>
      <c r="B152" s="39"/>
      <c r="C152" s="39"/>
      <c r="D152" s="39"/>
      <c r="E152" s="40"/>
      <c r="F152" s="7">
        <f>F141</f>
        <v>0</v>
      </c>
    </row>
    <row r="153" spans="1:6" ht="21.95" customHeight="1" x14ac:dyDescent="0.25">
      <c r="A153" s="38" t="s">
        <v>10</v>
      </c>
      <c r="B153" s="39"/>
      <c r="C153" s="39"/>
      <c r="D153" s="39"/>
      <c r="E153" s="40"/>
      <c r="F153" s="4">
        <f>F148</f>
        <v>0</v>
      </c>
    </row>
    <row r="154" spans="1:6" ht="21.95" customHeight="1" x14ac:dyDescent="0.25">
      <c r="A154" s="44" t="s">
        <v>86</v>
      </c>
      <c r="B154" s="45"/>
      <c r="C154" s="45"/>
      <c r="D154" s="45"/>
      <c r="E154" s="46"/>
      <c r="F154" s="7">
        <f>F142+F149</f>
        <v>0</v>
      </c>
    </row>
    <row r="155" spans="1:6" ht="21.95" customHeight="1" x14ac:dyDescent="0.25">
      <c r="A155" s="24"/>
      <c r="B155" s="24"/>
      <c r="C155" s="24"/>
      <c r="D155" s="24"/>
      <c r="E155" s="24"/>
      <c r="F155" s="25"/>
    </row>
    <row r="156" spans="1:6" ht="21.95" customHeight="1" x14ac:dyDescent="0.25">
      <c r="A156" s="48" t="s">
        <v>111</v>
      </c>
      <c r="B156" s="48"/>
      <c r="C156" s="48"/>
      <c r="D156" s="48"/>
      <c r="E156" s="48"/>
      <c r="F156" s="48"/>
    </row>
    <row r="157" spans="1:6" ht="21.95" customHeight="1" x14ac:dyDescent="0.25">
      <c r="A157" s="47" t="s">
        <v>105</v>
      </c>
      <c r="B157" s="47"/>
      <c r="C157" s="47"/>
      <c r="D157" s="47"/>
      <c r="E157" s="47"/>
      <c r="F157" s="47"/>
    </row>
    <row r="158" spans="1:6" ht="30" x14ac:dyDescent="0.25">
      <c r="A158" s="16" t="s">
        <v>0</v>
      </c>
      <c r="B158" s="16" t="s">
        <v>1</v>
      </c>
      <c r="C158" s="16" t="s">
        <v>2</v>
      </c>
      <c r="D158" s="16" t="s">
        <v>3</v>
      </c>
      <c r="E158" s="16" t="s">
        <v>88</v>
      </c>
      <c r="F158" s="16" t="s">
        <v>81</v>
      </c>
    </row>
    <row r="159" spans="1:6" ht="30" x14ac:dyDescent="0.25">
      <c r="A159" s="2">
        <v>41</v>
      </c>
      <c r="B159" s="3" t="s">
        <v>135</v>
      </c>
      <c r="C159" s="2" t="s">
        <v>18</v>
      </c>
      <c r="D159" s="21">
        <v>350</v>
      </c>
      <c r="E159" s="4">
        <v>0</v>
      </c>
      <c r="F159" s="4">
        <f>ROUND((D159*E159),2)</f>
        <v>0</v>
      </c>
    </row>
    <row r="160" spans="1:6" ht="21.95" customHeight="1" x14ac:dyDescent="0.25">
      <c r="A160" s="44" t="s">
        <v>101</v>
      </c>
      <c r="B160" s="45"/>
      <c r="C160" s="45"/>
      <c r="D160" s="45"/>
      <c r="E160" s="46"/>
      <c r="F160" s="7">
        <f>ROUND(SUM(F159),2)</f>
        <v>0</v>
      </c>
    </row>
    <row r="161" spans="1:6" ht="21.95" customHeight="1" x14ac:dyDescent="0.25">
      <c r="A161" s="38" t="s">
        <v>72</v>
      </c>
      <c r="B161" s="39"/>
      <c r="C161" s="39"/>
      <c r="D161" s="39"/>
      <c r="E161" s="40"/>
      <c r="F161" s="4">
        <f>ROUND((F160*0.13),2)</f>
        <v>0</v>
      </c>
    </row>
    <row r="162" spans="1:6" ht="21.95" customHeight="1" x14ac:dyDescent="0.25">
      <c r="A162" s="44" t="s">
        <v>96</v>
      </c>
      <c r="B162" s="45"/>
      <c r="C162" s="45"/>
      <c r="D162" s="45"/>
      <c r="E162" s="46"/>
      <c r="F162" s="7">
        <f>ROUND((F160+F161),2)</f>
        <v>0</v>
      </c>
    </row>
    <row r="163" spans="1:6" ht="21.95" customHeight="1" x14ac:dyDescent="0.25">
      <c r="A163" s="13"/>
      <c r="B163" s="12"/>
      <c r="C163" s="13"/>
      <c r="D163" s="22"/>
      <c r="E163" s="23"/>
      <c r="F163" s="23"/>
    </row>
    <row r="164" spans="1:6" ht="21.95" customHeight="1" x14ac:dyDescent="0.25">
      <c r="A164" s="47" t="s">
        <v>107</v>
      </c>
      <c r="B164" s="47"/>
      <c r="C164" s="47"/>
      <c r="D164" s="47"/>
      <c r="E164" s="47"/>
      <c r="F164" s="47"/>
    </row>
    <row r="165" spans="1:6" ht="30" x14ac:dyDescent="0.25">
      <c r="A165" s="16" t="s">
        <v>0</v>
      </c>
      <c r="B165" s="16" t="s">
        <v>1</v>
      </c>
      <c r="C165" s="16" t="s">
        <v>2</v>
      </c>
      <c r="D165" s="16" t="s">
        <v>3</v>
      </c>
      <c r="E165" s="16" t="s">
        <v>88</v>
      </c>
      <c r="F165" s="16" t="s">
        <v>81</v>
      </c>
    </row>
    <row r="166" spans="1:6" ht="45" x14ac:dyDescent="0.25">
      <c r="A166" s="2">
        <v>42</v>
      </c>
      <c r="B166" s="3" t="s">
        <v>19</v>
      </c>
      <c r="C166" s="2" t="s">
        <v>6</v>
      </c>
      <c r="D166" s="2">
        <v>90</v>
      </c>
      <c r="E166" s="4">
        <v>0</v>
      </c>
      <c r="F166" s="4">
        <f>ROUND((D166*E166),2)</f>
        <v>0</v>
      </c>
    </row>
    <row r="167" spans="1:6" ht="21.95" customHeight="1" x14ac:dyDescent="0.25">
      <c r="A167" s="44" t="s">
        <v>108</v>
      </c>
      <c r="B167" s="45"/>
      <c r="C167" s="45"/>
      <c r="D167" s="45"/>
      <c r="E167" s="46"/>
      <c r="F167" s="7">
        <f>ROUND(SUM(F166),2)</f>
        <v>0</v>
      </c>
    </row>
    <row r="168" spans="1:6" ht="21.95" customHeight="1" x14ac:dyDescent="0.25">
      <c r="A168" s="38" t="s">
        <v>10</v>
      </c>
      <c r="B168" s="39"/>
      <c r="C168" s="39"/>
      <c r="D168" s="39"/>
      <c r="E168" s="40"/>
      <c r="F168" s="4">
        <f>ROUND((F167*0.24),2)</f>
        <v>0</v>
      </c>
    </row>
    <row r="169" spans="1:6" ht="21.95" customHeight="1" x14ac:dyDescent="0.25">
      <c r="A169" s="44" t="s">
        <v>99</v>
      </c>
      <c r="B169" s="45"/>
      <c r="C169" s="45"/>
      <c r="D169" s="45"/>
      <c r="E169" s="46"/>
      <c r="F169" s="7">
        <f>ROUND((F167+F168),2)</f>
        <v>0</v>
      </c>
    </row>
    <row r="170" spans="1:6" ht="21.95" customHeight="1" x14ac:dyDescent="0.25">
      <c r="A170" s="24"/>
      <c r="B170" s="24"/>
      <c r="C170" s="24"/>
      <c r="D170" s="24"/>
      <c r="E170" s="24"/>
      <c r="F170" s="25"/>
    </row>
    <row r="171" spans="1:6" ht="21.95" customHeight="1" x14ac:dyDescent="0.25">
      <c r="A171" s="44" t="s">
        <v>91</v>
      </c>
      <c r="B171" s="45"/>
      <c r="C171" s="45"/>
      <c r="D171" s="45"/>
      <c r="E171" s="46"/>
      <c r="F171" s="7">
        <f>ROUND(SUM(F160+F167),2)</f>
        <v>0</v>
      </c>
    </row>
    <row r="172" spans="1:6" ht="21.95" customHeight="1" x14ac:dyDescent="0.25">
      <c r="A172" s="38" t="s">
        <v>72</v>
      </c>
      <c r="B172" s="39"/>
      <c r="C172" s="39"/>
      <c r="D172" s="39"/>
      <c r="E172" s="40"/>
      <c r="F172" s="7">
        <f>F161</f>
        <v>0</v>
      </c>
    </row>
    <row r="173" spans="1:6" ht="21.95" customHeight="1" x14ac:dyDescent="0.25">
      <c r="A173" s="38" t="s">
        <v>10</v>
      </c>
      <c r="B173" s="39"/>
      <c r="C173" s="39"/>
      <c r="D173" s="39"/>
      <c r="E173" s="40"/>
      <c r="F173" s="4">
        <f>F168</f>
        <v>0</v>
      </c>
    </row>
    <row r="174" spans="1:6" ht="21.95" customHeight="1" x14ac:dyDescent="0.25">
      <c r="A174" s="44" t="s">
        <v>92</v>
      </c>
      <c r="B174" s="45"/>
      <c r="C174" s="45"/>
      <c r="D174" s="45"/>
      <c r="E174" s="46"/>
      <c r="F174" s="7">
        <f>F162+F169</f>
        <v>0</v>
      </c>
    </row>
    <row r="175" spans="1:6" ht="21.95" customHeight="1" x14ac:dyDescent="0.25">
      <c r="A175" s="24"/>
      <c r="B175" s="24"/>
      <c r="C175" s="24"/>
      <c r="D175" s="24"/>
      <c r="E175" s="24"/>
      <c r="F175" s="25"/>
    </row>
    <row r="176" spans="1:6" ht="21.95" customHeight="1" x14ac:dyDescent="0.25">
      <c r="A176" s="48" t="s">
        <v>112</v>
      </c>
      <c r="B176" s="48"/>
      <c r="C176" s="48"/>
      <c r="D176" s="48"/>
      <c r="E176" s="48"/>
      <c r="F176" s="48"/>
    </row>
    <row r="177" spans="1:6" ht="21.95" customHeight="1" x14ac:dyDescent="0.25">
      <c r="A177" s="47" t="s">
        <v>105</v>
      </c>
      <c r="B177" s="47"/>
      <c r="C177" s="47"/>
      <c r="D177" s="47"/>
      <c r="E177" s="47"/>
      <c r="F177" s="47"/>
    </row>
    <row r="178" spans="1:6" ht="30" x14ac:dyDescent="0.25">
      <c r="A178" s="16" t="s">
        <v>0</v>
      </c>
      <c r="B178" s="16" t="s">
        <v>1</v>
      </c>
      <c r="C178" s="16" t="s">
        <v>2</v>
      </c>
      <c r="D178" s="16" t="s">
        <v>3</v>
      </c>
      <c r="E178" s="16" t="s">
        <v>88</v>
      </c>
      <c r="F178" s="16" t="s">
        <v>81</v>
      </c>
    </row>
    <row r="179" spans="1:6" ht="30" x14ac:dyDescent="0.25">
      <c r="A179" s="2">
        <v>43</v>
      </c>
      <c r="B179" s="3" t="s">
        <v>135</v>
      </c>
      <c r="C179" s="2" t="s">
        <v>18</v>
      </c>
      <c r="D179" s="21">
        <v>350</v>
      </c>
      <c r="E179" s="4">
        <v>0</v>
      </c>
      <c r="F179" s="4">
        <f>ROUND((D179*E179),2)</f>
        <v>0</v>
      </c>
    </row>
    <row r="180" spans="1:6" ht="21.95" customHeight="1" x14ac:dyDescent="0.25">
      <c r="A180" s="44" t="s">
        <v>101</v>
      </c>
      <c r="B180" s="45"/>
      <c r="C180" s="45"/>
      <c r="D180" s="45"/>
      <c r="E180" s="46"/>
      <c r="F180" s="7">
        <f>ROUND(SUM(F179),2)</f>
        <v>0</v>
      </c>
    </row>
    <row r="181" spans="1:6" ht="21.95" customHeight="1" x14ac:dyDescent="0.25">
      <c r="A181" s="38" t="s">
        <v>72</v>
      </c>
      <c r="B181" s="39"/>
      <c r="C181" s="39"/>
      <c r="D181" s="39"/>
      <c r="E181" s="40"/>
      <c r="F181" s="4">
        <f>ROUND((F180*0.13),2)</f>
        <v>0</v>
      </c>
    </row>
    <row r="182" spans="1:6" ht="21.95" customHeight="1" x14ac:dyDescent="0.25">
      <c r="A182" s="44" t="s">
        <v>96</v>
      </c>
      <c r="B182" s="45"/>
      <c r="C182" s="45"/>
      <c r="D182" s="45"/>
      <c r="E182" s="46"/>
      <c r="F182" s="7">
        <f>ROUND((F180+F181),2)</f>
        <v>0</v>
      </c>
    </row>
    <row r="183" spans="1:6" ht="21.95" customHeight="1" x14ac:dyDescent="0.25">
      <c r="A183" s="13"/>
      <c r="B183" s="12"/>
      <c r="C183" s="13"/>
      <c r="D183" s="22"/>
      <c r="E183" s="23"/>
      <c r="F183" s="23"/>
    </row>
    <row r="184" spans="1:6" ht="21.95" customHeight="1" x14ac:dyDescent="0.25">
      <c r="A184" s="47" t="s">
        <v>107</v>
      </c>
      <c r="B184" s="47"/>
      <c r="C184" s="47"/>
      <c r="D184" s="47"/>
      <c r="E184" s="47"/>
      <c r="F184" s="47"/>
    </row>
    <row r="185" spans="1:6" ht="30" x14ac:dyDescent="0.25">
      <c r="A185" s="16" t="s">
        <v>0</v>
      </c>
      <c r="B185" s="16" t="s">
        <v>1</v>
      </c>
      <c r="C185" s="16" t="s">
        <v>2</v>
      </c>
      <c r="D185" s="16" t="s">
        <v>3</v>
      </c>
      <c r="E185" s="16" t="s">
        <v>88</v>
      </c>
      <c r="F185" s="16" t="s">
        <v>81</v>
      </c>
    </row>
    <row r="186" spans="1:6" ht="45" x14ac:dyDescent="0.25">
      <c r="A186" s="2">
        <v>44</v>
      </c>
      <c r="B186" s="3" t="s">
        <v>19</v>
      </c>
      <c r="C186" s="2" t="s">
        <v>6</v>
      </c>
      <c r="D186" s="2">
        <v>90</v>
      </c>
      <c r="E186" s="4">
        <v>0</v>
      </c>
      <c r="F186" s="4">
        <f>ROUND((D186*E186),2)</f>
        <v>0</v>
      </c>
    </row>
    <row r="187" spans="1:6" ht="21.95" customHeight="1" x14ac:dyDescent="0.25">
      <c r="A187" s="44" t="s">
        <v>108</v>
      </c>
      <c r="B187" s="45"/>
      <c r="C187" s="45"/>
      <c r="D187" s="45"/>
      <c r="E187" s="46"/>
      <c r="F187" s="7">
        <f>ROUND(SUM(F186),2)</f>
        <v>0</v>
      </c>
    </row>
    <row r="188" spans="1:6" ht="21.95" customHeight="1" x14ac:dyDescent="0.25">
      <c r="A188" s="38" t="s">
        <v>10</v>
      </c>
      <c r="B188" s="39"/>
      <c r="C188" s="39"/>
      <c r="D188" s="39"/>
      <c r="E188" s="40"/>
      <c r="F188" s="4">
        <f>ROUND((F187*0.24),2)</f>
        <v>0</v>
      </c>
    </row>
    <row r="189" spans="1:6" ht="21.95" customHeight="1" x14ac:dyDescent="0.25">
      <c r="A189" s="44" t="s">
        <v>99</v>
      </c>
      <c r="B189" s="45"/>
      <c r="C189" s="45"/>
      <c r="D189" s="45"/>
      <c r="E189" s="46"/>
      <c r="F189" s="7">
        <f>ROUND((F187+F188),2)</f>
        <v>0</v>
      </c>
    </row>
    <row r="190" spans="1:6" ht="21.95" customHeight="1" x14ac:dyDescent="0.25">
      <c r="A190" s="24"/>
      <c r="B190" s="24"/>
      <c r="C190" s="24"/>
      <c r="D190" s="24"/>
      <c r="E190" s="24"/>
      <c r="F190" s="25"/>
    </row>
    <row r="191" spans="1:6" ht="21.95" customHeight="1" x14ac:dyDescent="0.25">
      <c r="A191" s="44" t="s">
        <v>113</v>
      </c>
      <c r="B191" s="45"/>
      <c r="C191" s="45"/>
      <c r="D191" s="45"/>
      <c r="E191" s="46"/>
      <c r="F191" s="7">
        <f>ROUND(SUM(F180+F187),2)</f>
        <v>0</v>
      </c>
    </row>
    <row r="192" spans="1:6" ht="21.95" customHeight="1" x14ac:dyDescent="0.25">
      <c r="A192" s="38" t="s">
        <v>72</v>
      </c>
      <c r="B192" s="39"/>
      <c r="C192" s="39"/>
      <c r="D192" s="39"/>
      <c r="E192" s="40"/>
      <c r="F192" s="7">
        <f>F181</f>
        <v>0</v>
      </c>
    </row>
    <row r="193" spans="1:6" ht="21.95" customHeight="1" x14ac:dyDescent="0.25">
      <c r="A193" s="38" t="s">
        <v>10</v>
      </c>
      <c r="B193" s="39"/>
      <c r="C193" s="39"/>
      <c r="D193" s="39"/>
      <c r="E193" s="40"/>
      <c r="F193" s="4">
        <f>F188</f>
        <v>0</v>
      </c>
    </row>
    <row r="194" spans="1:6" ht="21.95" customHeight="1" x14ac:dyDescent="0.25">
      <c r="A194" s="44" t="s">
        <v>114</v>
      </c>
      <c r="B194" s="45"/>
      <c r="C194" s="45"/>
      <c r="D194" s="45"/>
      <c r="E194" s="46"/>
      <c r="F194" s="7">
        <f>F182+F189</f>
        <v>0</v>
      </c>
    </row>
    <row r="195" spans="1:6" ht="21.95" customHeight="1" x14ac:dyDescent="0.25">
      <c r="A195" s="24"/>
      <c r="B195" s="24"/>
      <c r="C195" s="24"/>
      <c r="D195" s="24"/>
      <c r="E195" s="24"/>
      <c r="F195" s="25"/>
    </row>
    <row r="196" spans="1:6" ht="21.95" customHeight="1" x14ac:dyDescent="0.25">
      <c r="A196" s="47" t="s">
        <v>153</v>
      </c>
      <c r="B196" s="47"/>
      <c r="C196" s="47"/>
      <c r="D196" s="47"/>
      <c r="E196" s="47"/>
      <c r="F196" s="47"/>
    </row>
    <row r="197" spans="1:6" ht="30" customHeight="1" x14ac:dyDescent="0.25">
      <c r="A197" s="34" t="s">
        <v>0</v>
      </c>
      <c r="B197" s="34" t="s">
        <v>1</v>
      </c>
      <c r="C197" s="34" t="s">
        <v>2</v>
      </c>
      <c r="D197" s="34" t="s">
        <v>3</v>
      </c>
      <c r="E197" s="34" t="s">
        <v>88</v>
      </c>
      <c r="F197" s="34" t="s">
        <v>81</v>
      </c>
    </row>
    <row r="198" spans="1:6" ht="30" x14ac:dyDescent="0.25">
      <c r="A198" s="17">
        <v>46</v>
      </c>
      <c r="B198" s="3" t="s">
        <v>7</v>
      </c>
      <c r="C198" s="17" t="s">
        <v>8</v>
      </c>
      <c r="D198" s="17">
        <v>600</v>
      </c>
      <c r="E198" s="4">
        <v>0</v>
      </c>
      <c r="F198" s="4">
        <f t="shared" ref="F198:F199" si="8">ROUND((D198*E198),2)</f>
        <v>0</v>
      </c>
    </row>
    <row r="199" spans="1:6" ht="30" x14ac:dyDescent="0.25">
      <c r="A199" s="17">
        <v>66</v>
      </c>
      <c r="B199" s="18" t="s">
        <v>35</v>
      </c>
      <c r="C199" s="17" t="s">
        <v>15</v>
      </c>
      <c r="D199" s="17">
        <v>200</v>
      </c>
      <c r="E199" s="5">
        <v>0</v>
      </c>
      <c r="F199" s="5">
        <f t="shared" si="8"/>
        <v>0</v>
      </c>
    </row>
    <row r="200" spans="1:6" ht="21.95" customHeight="1" x14ac:dyDescent="0.25">
      <c r="A200" s="44" t="s">
        <v>154</v>
      </c>
      <c r="B200" s="45"/>
      <c r="C200" s="45"/>
      <c r="D200" s="45"/>
      <c r="E200" s="46"/>
      <c r="F200" s="7">
        <f>ROUND(SUM(F198+F199),2)</f>
        <v>0</v>
      </c>
    </row>
    <row r="201" spans="1:6" ht="21.95" customHeight="1" x14ac:dyDescent="0.25">
      <c r="A201" s="38" t="s">
        <v>72</v>
      </c>
      <c r="B201" s="39"/>
      <c r="C201" s="39"/>
      <c r="D201" s="39"/>
      <c r="E201" s="40"/>
      <c r="F201" s="4">
        <f>ROUND((F200*0.13),2)</f>
        <v>0</v>
      </c>
    </row>
    <row r="202" spans="1:6" ht="21.95" customHeight="1" x14ac:dyDescent="0.25">
      <c r="A202" s="44" t="s">
        <v>155</v>
      </c>
      <c r="B202" s="45"/>
      <c r="C202" s="45"/>
      <c r="D202" s="45"/>
      <c r="E202" s="46"/>
      <c r="F202" s="7">
        <f>ROUND((F200+F201),2)</f>
        <v>0</v>
      </c>
    </row>
    <row r="203" spans="1:6" ht="21.95" customHeight="1" x14ac:dyDescent="0.25">
      <c r="A203" s="24"/>
      <c r="B203" s="24"/>
      <c r="C203" s="24"/>
      <c r="D203" s="24"/>
      <c r="E203" s="24"/>
      <c r="F203" s="25"/>
    </row>
    <row r="204" spans="1:6" ht="21.95" customHeight="1" x14ac:dyDescent="0.25">
      <c r="A204" s="41" t="s">
        <v>57</v>
      </c>
      <c r="B204" s="42"/>
      <c r="C204" s="42"/>
      <c r="D204" s="42"/>
      <c r="E204" s="43"/>
      <c r="F204" s="19">
        <f>F131+F151+F171+F191+F200</f>
        <v>0</v>
      </c>
    </row>
    <row r="205" spans="1:6" ht="21.95" customHeight="1" x14ac:dyDescent="0.25">
      <c r="A205" s="52" t="s">
        <v>72</v>
      </c>
      <c r="B205" s="53"/>
      <c r="C205" s="53"/>
      <c r="D205" s="53"/>
      <c r="E205" s="54"/>
      <c r="F205" s="19">
        <f>F132+F152+F172+F192+F201</f>
        <v>0</v>
      </c>
    </row>
    <row r="206" spans="1:6" ht="21.95" customHeight="1" x14ac:dyDescent="0.25">
      <c r="A206" s="52" t="s">
        <v>10</v>
      </c>
      <c r="B206" s="53"/>
      <c r="C206" s="53"/>
      <c r="D206" s="53"/>
      <c r="E206" s="54"/>
      <c r="F206" s="20">
        <f>F133+F153+F173+F193</f>
        <v>0</v>
      </c>
    </row>
    <row r="207" spans="1:6" ht="21.95" customHeight="1" x14ac:dyDescent="0.25">
      <c r="A207" s="41" t="s">
        <v>58</v>
      </c>
      <c r="B207" s="42"/>
      <c r="C207" s="42"/>
      <c r="D207" s="42"/>
      <c r="E207" s="43"/>
      <c r="F207" s="19">
        <f>F134+F154+F174+F194+F202</f>
        <v>0</v>
      </c>
    </row>
    <row r="208" spans="1:6" ht="21.95" customHeight="1" x14ac:dyDescent="0.25">
      <c r="A208" s="24"/>
      <c r="B208" s="24"/>
      <c r="C208" s="24"/>
      <c r="D208" s="24"/>
      <c r="E208" s="24"/>
      <c r="F208" s="25"/>
    </row>
    <row r="209" spans="1:6" ht="32.25" customHeight="1" x14ac:dyDescent="0.25">
      <c r="A209" s="48" t="s">
        <v>136</v>
      </c>
      <c r="B209" s="48"/>
      <c r="C209" s="48"/>
      <c r="D209" s="48"/>
      <c r="E209" s="48"/>
      <c r="F209" s="48"/>
    </row>
    <row r="210" spans="1:6" ht="33.75" customHeight="1" x14ac:dyDescent="0.25">
      <c r="A210" s="49" t="s">
        <v>146</v>
      </c>
      <c r="B210" s="50"/>
      <c r="C210" s="50"/>
      <c r="D210" s="50"/>
      <c r="E210" s="50"/>
      <c r="F210" s="51"/>
    </row>
    <row r="211" spans="1:6" ht="27" customHeight="1" x14ac:dyDescent="0.25">
      <c r="A211" s="49" t="s">
        <v>139</v>
      </c>
      <c r="B211" s="50"/>
      <c r="C211" s="50"/>
      <c r="D211" s="50"/>
      <c r="E211" s="50"/>
      <c r="F211" s="51"/>
    </row>
    <row r="212" spans="1:6" ht="42.75" customHeight="1" x14ac:dyDescent="0.25">
      <c r="A212" s="16" t="s">
        <v>0</v>
      </c>
      <c r="B212" s="16" t="s">
        <v>1</v>
      </c>
      <c r="C212" s="16" t="s">
        <v>2</v>
      </c>
      <c r="D212" s="16" t="s">
        <v>3</v>
      </c>
      <c r="E212" s="16" t="s">
        <v>88</v>
      </c>
      <c r="F212" s="16" t="s">
        <v>81</v>
      </c>
    </row>
    <row r="213" spans="1:6" ht="50.25" customHeight="1" x14ac:dyDescent="0.25">
      <c r="A213" s="17">
        <v>45</v>
      </c>
      <c r="B213" s="3" t="s">
        <v>89</v>
      </c>
      <c r="C213" s="17" t="s">
        <v>15</v>
      </c>
      <c r="D213" s="17">
        <v>60</v>
      </c>
      <c r="E213" s="4">
        <v>0</v>
      </c>
      <c r="F213" s="4">
        <f t="shared" ref="F213:F220" si="9">ROUND((D213*E213),2)</f>
        <v>0</v>
      </c>
    </row>
    <row r="214" spans="1:6" ht="40.5" customHeight="1" x14ac:dyDescent="0.25">
      <c r="A214" s="17">
        <v>46</v>
      </c>
      <c r="B214" s="3" t="s">
        <v>7</v>
      </c>
      <c r="C214" s="17" t="s">
        <v>8</v>
      </c>
      <c r="D214" s="17">
        <v>120</v>
      </c>
      <c r="E214" s="4">
        <v>0</v>
      </c>
      <c r="F214" s="4">
        <f t="shared" si="9"/>
        <v>0</v>
      </c>
    </row>
    <row r="215" spans="1:6" ht="24" customHeight="1" x14ac:dyDescent="0.25">
      <c r="A215" s="17">
        <v>47</v>
      </c>
      <c r="B215" s="3" t="s">
        <v>24</v>
      </c>
      <c r="C215" s="17" t="s">
        <v>15</v>
      </c>
      <c r="D215" s="17">
        <v>60</v>
      </c>
      <c r="E215" s="4">
        <v>0</v>
      </c>
      <c r="F215" s="5">
        <f t="shared" si="9"/>
        <v>0</v>
      </c>
    </row>
    <row r="216" spans="1:6" ht="26.25" customHeight="1" x14ac:dyDescent="0.25">
      <c r="A216" s="17">
        <v>48</v>
      </c>
      <c r="B216" s="3" t="s">
        <v>12</v>
      </c>
      <c r="C216" s="17" t="s">
        <v>13</v>
      </c>
      <c r="D216" s="17">
        <v>940</v>
      </c>
      <c r="E216" s="4">
        <v>0</v>
      </c>
      <c r="F216" s="5">
        <f t="shared" si="9"/>
        <v>0</v>
      </c>
    </row>
    <row r="217" spans="1:6" ht="26.25" customHeight="1" x14ac:dyDescent="0.25">
      <c r="A217" s="17">
        <v>49</v>
      </c>
      <c r="B217" s="3" t="s">
        <v>11</v>
      </c>
      <c r="C217" s="17" t="s">
        <v>15</v>
      </c>
      <c r="D217" s="17">
        <v>60</v>
      </c>
      <c r="E217" s="4">
        <v>0</v>
      </c>
      <c r="F217" s="5">
        <f t="shared" si="9"/>
        <v>0</v>
      </c>
    </row>
    <row r="218" spans="1:6" ht="35.25" customHeight="1" x14ac:dyDescent="0.25">
      <c r="A218" s="17">
        <v>50</v>
      </c>
      <c r="B218" s="3" t="s">
        <v>29</v>
      </c>
      <c r="C218" s="17" t="s">
        <v>16</v>
      </c>
      <c r="D218" s="17">
        <v>2364</v>
      </c>
      <c r="E218" s="4">
        <v>0</v>
      </c>
      <c r="F218" s="5">
        <f t="shared" si="9"/>
        <v>0</v>
      </c>
    </row>
    <row r="219" spans="1:6" ht="30.75" customHeight="1" x14ac:dyDescent="0.25">
      <c r="A219" s="17">
        <v>51</v>
      </c>
      <c r="B219" s="3" t="s">
        <v>140</v>
      </c>
      <c r="C219" s="17" t="s">
        <v>16</v>
      </c>
      <c r="D219" s="17">
        <v>1080</v>
      </c>
      <c r="E219" s="4">
        <v>0</v>
      </c>
      <c r="F219" s="5">
        <f t="shared" si="9"/>
        <v>0</v>
      </c>
    </row>
    <row r="220" spans="1:6" ht="42" customHeight="1" x14ac:dyDescent="0.25">
      <c r="A220" s="17">
        <v>52</v>
      </c>
      <c r="B220" s="3" t="s">
        <v>73</v>
      </c>
      <c r="C220" s="17" t="s">
        <v>8</v>
      </c>
      <c r="D220" s="17">
        <v>1080</v>
      </c>
      <c r="E220" s="4">
        <v>0</v>
      </c>
      <c r="F220" s="4">
        <f t="shared" si="9"/>
        <v>0</v>
      </c>
    </row>
    <row r="221" spans="1:6" ht="24" customHeight="1" x14ac:dyDescent="0.25">
      <c r="A221" s="41" t="s">
        <v>101</v>
      </c>
      <c r="B221" s="42"/>
      <c r="C221" s="42"/>
      <c r="D221" s="42"/>
      <c r="E221" s="43"/>
      <c r="F221" s="19">
        <f>ROUND(SUM(F213:F220),2)</f>
        <v>0</v>
      </c>
    </row>
    <row r="222" spans="1:6" ht="24" customHeight="1" x14ac:dyDescent="0.25">
      <c r="A222" s="52" t="s">
        <v>72</v>
      </c>
      <c r="B222" s="53"/>
      <c r="C222" s="53"/>
      <c r="D222" s="53"/>
      <c r="E222" s="54"/>
      <c r="F222" s="20">
        <f>ROUND((F221*0.13),2)</f>
        <v>0</v>
      </c>
    </row>
    <row r="223" spans="1:6" ht="24" customHeight="1" x14ac:dyDescent="0.25">
      <c r="A223" s="41" t="s">
        <v>96</v>
      </c>
      <c r="B223" s="42"/>
      <c r="C223" s="42"/>
      <c r="D223" s="42"/>
      <c r="E223" s="43"/>
      <c r="F223" s="19">
        <f>ROUND((F221+F222),2)</f>
        <v>0</v>
      </c>
    </row>
    <row r="224" spans="1:6" ht="24" customHeight="1" x14ac:dyDescent="0.25">
      <c r="A224" s="10"/>
      <c r="B224" s="10"/>
      <c r="C224" s="10"/>
      <c r="D224" s="10"/>
      <c r="E224" s="10"/>
      <c r="F224" s="11"/>
    </row>
    <row r="225" spans="1:6" ht="24" customHeight="1" x14ac:dyDescent="0.25">
      <c r="A225" s="49" t="s">
        <v>124</v>
      </c>
      <c r="B225" s="50"/>
      <c r="C225" s="50"/>
      <c r="D225" s="50"/>
      <c r="E225" s="50"/>
      <c r="F225" s="51"/>
    </row>
    <row r="226" spans="1:6" ht="31.5" customHeight="1" x14ac:dyDescent="0.25">
      <c r="A226" s="34" t="s">
        <v>0</v>
      </c>
      <c r="B226" s="34" t="s">
        <v>1</v>
      </c>
      <c r="C226" s="34" t="s">
        <v>2</v>
      </c>
      <c r="D226" s="34" t="s">
        <v>3</v>
      </c>
      <c r="E226" s="34" t="s">
        <v>88</v>
      </c>
      <c r="F226" s="34" t="s">
        <v>81</v>
      </c>
    </row>
    <row r="227" spans="1:6" ht="30" x14ac:dyDescent="0.25">
      <c r="A227" s="17">
        <v>53</v>
      </c>
      <c r="B227" s="3" t="s">
        <v>97</v>
      </c>
      <c r="C227" s="2" t="s">
        <v>93</v>
      </c>
      <c r="D227" s="2">
        <v>12</v>
      </c>
      <c r="E227" s="5">
        <v>0</v>
      </c>
      <c r="F227" s="5">
        <f t="shared" ref="F227" si="10">ROUND((D227*E227),2)</f>
        <v>0</v>
      </c>
    </row>
    <row r="228" spans="1:6" ht="24" customHeight="1" x14ac:dyDescent="0.25">
      <c r="A228" s="44" t="s">
        <v>98</v>
      </c>
      <c r="B228" s="45"/>
      <c r="C228" s="45"/>
      <c r="D228" s="45"/>
      <c r="E228" s="46"/>
      <c r="F228" s="7">
        <f>ROUND(SUM(F227:F227),2)</f>
        <v>0</v>
      </c>
    </row>
    <row r="229" spans="1:6" ht="24" customHeight="1" x14ac:dyDescent="0.25">
      <c r="A229" s="38" t="s">
        <v>10</v>
      </c>
      <c r="B229" s="39"/>
      <c r="C229" s="39"/>
      <c r="D229" s="39"/>
      <c r="E229" s="40"/>
      <c r="F229" s="4">
        <f>ROUND((F228*0.24),2)</f>
        <v>0</v>
      </c>
    </row>
    <row r="230" spans="1:6" ht="24" customHeight="1" x14ac:dyDescent="0.25">
      <c r="A230" s="44" t="s">
        <v>99</v>
      </c>
      <c r="B230" s="45"/>
      <c r="C230" s="45"/>
      <c r="D230" s="45"/>
      <c r="E230" s="46"/>
      <c r="F230" s="7">
        <f>ROUND((F228+F229),2)</f>
        <v>0</v>
      </c>
    </row>
    <row r="231" spans="1:6" ht="24" customHeight="1" x14ac:dyDescent="0.25">
      <c r="A231" s="10"/>
      <c r="B231" s="10"/>
      <c r="C231" s="10"/>
      <c r="D231" s="10"/>
      <c r="E231" s="10"/>
      <c r="F231" s="11"/>
    </row>
    <row r="232" spans="1:6" ht="24" customHeight="1" x14ac:dyDescent="0.25">
      <c r="A232" s="41" t="s">
        <v>84</v>
      </c>
      <c r="B232" s="42"/>
      <c r="C232" s="42"/>
      <c r="D232" s="42"/>
      <c r="E232" s="43"/>
      <c r="F232" s="19">
        <f>F221+F228</f>
        <v>0</v>
      </c>
    </row>
    <row r="233" spans="1:6" ht="24" customHeight="1" x14ac:dyDescent="0.25">
      <c r="A233" s="52" t="s">
        <v>82</v>
      </c>
      <c r="B233" s="53"/>
      <c r="C233" s="53"/>
      <c r="D233" s="53"/>
      <c r="E233" s="54"/>
      <c r="F233" s="19">
        <f>F222</f>
        <v>0</v>
      </c>
    </row>
    <row r="234" spans="1:6" ht="24" customHeight="1" x14ac:dyDescent="0.25">
      <c r="A234" s="52" t="s">
        <v>83</v>
      </c>
      <c r="B234" s="53"/>
      <c r="C234" s="53"/>
      <c r="D234" s="53"/>
      <c r="E234" s="54"/>
      <c r="F234" s="20">
        <f>F229</f>
        <v>0</v>
      </c>
    </row>
    <row r="235" spans="1:6" ht="24" customHeight="1" x14ac:dyDescent="0.25">
      <c r="A235" s="41" t="s">
        <v>100</v>
      </c>
      <c r="B235" s="42"/>
      <c r="C235" s="42"/>
      <c r="D235" s="42"/>
      <c r="E235" s="43"/>
      <c r="F235" s="19">
        <f>F223+F230</f>
        <v>0</v>
      </c>
    </row>
    <row r="236" spans="1:6" ht="24" customHeight="1" x14ac:dyDescent="0.25">
      <c r="A236" s="10"/>
      <c r="B236" s="10"/>
      <c r="C236" s="10"/>
      <c r="D236" s="10"/>
      <c r="E236" s="10"/>
      <c r="F236" s="11"/>
    </row>
    <row r="237" spans="1:6" ht="24" customHeight="1" x14ac:dyDescent="0.25">
      <c r="A237" s="49" t="s">
        <v>115</v>
      </c>
      <c r="B237" s="50"/>
      <c r="C237" s="50"/>
      <c r="D237" s="50"/>
      <c r="E237" s="50"/>
      <c r="F237" s="51"/>
    </row>
    <row r="238" spans="1:6" ht="30" x14ac:dyDescent="0.25">
      <c r="A238" s="16" t="s">
        <v>0</v>
      </c>
      <c r="B238" s="16" t="s">
        <v>1</v>
      </c>
      <c r="C238" s="16" t="s">
        <v>2</v>
      </c>
      <c r="D238" s="16" t="s">
        <v>3</v>
      </c>
      <c r="E238" s="16" t="s">
        <v>88</v>
      </c>
      <c r="F238" s="16" t="s">
        <v>81</v>
      </c>
    </row>
    <row r="239" spans="1:6" ht="53.25" customHeight="1" x14ac:dyDescent="0.25">
      <c r="A239" s="17">
        <v>54</v>
      </c>
      <c r="B239" s="3" t="s">
        <v>89</v>
      </c>
      <c r="C239" s="17" t="s">
        <v>15</v>
      </c>
      <c r="D239" s="17">
        <v>40</v>
      </c>
      <c r="E239" s="5">
        <v>0</v>
      </c>
      <c r="F239" s="4">
        <f t="shared" ref="F239:F243" si="11">ROUND((D239*E239),2)</f>
        <v>0</v>
      </c>
    </row>
    <row r="240" spans="1:6" ht="36" customHeight="1" x14ac:dyDescent="0.25">
      <c r="A240" s="17">
        <v>55</v>
      </c>
      <c r="B240" s="3" t="s">
        <v>7</v>
      </c>
      <c r="C240" s="17" t="s">
        <v>8</v>
      </c>
      <c r="D240" s="17">
        <v>90</v>
      </c>
      <c r="E240" s="5">
        <v>0</v>
      </c>
      <c r="F240" s="4">
        <f t="shared" si="11"/>
        <v>0</v>
      </c>
    </row>
    <row r="241" spans="1:6" ht="24" customHeight="1" x14ac:dyDescent="0.25">
      <c r="A241" s="17">
        <v>56</v>
      </c>
      <c r="B241" s="3" t="s">
        <v>24</v>
      </c>
      <c r="C241" s="17" t="s">
        <v>15</v>
      </c>
      <c r="D241" s="17">
        <v>40</v>
      </c>
      <c r="E241" s="5">
        <v>0</v>
      </c>
      <c r="F241" s="5">
        <f t="shared" si="11"/>
        <v>0</v>
      </c>
    </row>
    <row r="242" spans="1:6" ht="30.75" customHeight="1" x14ac:dyDescent="0.25">
      <c r="A242" s="17">
        <v>57</v>
      </c>
      <c r="B242" s="3" t="s">
        <v>11</v>
      </c>
      <c r="C242" s="17" t="s">
        <v>15</v>
      </c>
      <c r="D242" s="17">
        <v>40</v>
      </c>
      <c r="E242" s="5">
        <v>0</v>
      </c>
      <c r="F242" s="5">
        <f t="shared" si="11"/>
        <v>0</v>
      </c>
    </row>
    <row r="243" spans="1:6" ht="37.5" customHeight="1" x14ac:dyDescent="0.25">
      <c r="A243" s="17">
        <v>58</v>
      </c>
      <c r="B243" s="3" t="s">
        <v>29</v>
      </c>
      <c r="C243" s="17" t="s">
        <v>16</v>
      </c>
      <c r="D243" s="35">
        <v>300</v>
      </c>
      <c r="E243" s="5">
        <v>0</v>
      </c>
      <c r="F243" s="5">
        <f t="shared" si="11"/>
        <v>0</v>
      </c>
    </row>
    <row r="244" spans="1:6" ht="24" customHeight="1" x14ac:dyDescent="0.25">
      <c r="A244" s="41" t="s">
        <v>85</v>
      </c>
      <c r="B244" s="42"/>
      <c r="C244" s="42"/>
      <c r="D244" s="42"/>
      <c r="E244" s="43"/>
      <c r="F244" s="19">
        <f>ROUND(SUM(F239:F243),2)</f>
        <v>0</v>
      </c>
    </row>
    <row r="245" spans="1:6" ht="24" customHeight="1" x14ac:dyDescent="0.25">
      <c r="A245" s="52" t="s">
        <v>72</v>
      </c>
      <c r="B245" s="53"/>
      <c r="C245" s="53"/>
      <c r="D245" s="53"/>
      <c r="E245" s="54"/>
      <c r="F245" s="20">
        <f>ROUND((F244*0.13),2)</f>
        <v>0</v>
      </c>
    </row>
    <row r="246" spans="1:6" ht="24" customHeight="1" x14ac:dyDescent="0.25">
      <c r="A246" s="41" t="s">
        <v>86</v>
      </c>
      <c r="B246" s="42"/>
      <c r="C246" s="42"/>
      <c r="D246" s="42"/>
      <c r="E246" s="43"/>
      <c r="F246" s="19">
        <f>ROUND((F244+F245),2)</f>
        <v>0</v>
      </c>
    </row>
    <row r="247" spans="1:6" ht="24" customHeight="1" x14ac:dyDescent="0.25">
      <c r="A247" s="10"/>
      <c r="B247" s="10"/>
      <c r="C247" s="10"/>
      <c r="D247" s="10"/>
      <c r="E247" s="10"/>
      <c r="F247" s="11"/>
    </row>
    <row r="248" spans="1:6" ht="36.75" customHeight="1" x14ac:dyDescent="0.25">
      <c r="A248" s="49" t="s">
        <v>90</v>
      </c>
      <c r="B248" s="50"/>
      <c r="C248" s="50"/>
      <c r="D248" s="50"/>
      <c r="E248" s="50"/>
      <c r="F248" s="51"/>
    </row>
    <row r="249" spans="1:6" ht="30" x14ac:dyDescent="0.25">
      <c r="A249" s="16" t="s">
        <v>0</v>
      </c>
      <c r="B249" s="16" t="s">
        <v>1</v>
      </c>
      <c r="C249" s="16" t="s">
        <v>2</v>
      </c>
      <c r="D249" s="16" t="s">
        <v>3</v>
      </c>
      <c r="E249" s="16" t="s">
        <v>88</v>
      </c>
      <c r="F249" s="16" t="s">
        <v>81</v>
      </c>
    </row>
    <row r="250" spans="1:6" ht="66" customHeight="1" x14ac:dyDescent="0.25">
      <c r="A250" s="17">
        <v>59</v>
      </c>
      <c r="B250" s="18" t="s">
        <v>27</v>
      </c>
      <c r="C250" s="17" t="s">
        <v>15</v>
      </c>
      <c r="D250" s="17">
        <v>149</v>
      </c>
      <c r="E250" s="4">
        <v>0</v>
      </c>
      <c r="F250" s="4">
        <f t="shared" ref="F250:F259" si="12">ROUND((D250*E250),2)</f>
        <v>0</v>
      </c>
    </row>
    <row r="251" spans="1:6" ht="51.75" customHeight="1" x14ac:dyDescent="0.25">
      <c r="A251" s="17">
        <v>60</v>
      </c>
      <c r="B251" s="3" t="s">
        <v>28</v>
      </c>
      <c r="C251" s="36" t="s">
        <v>129</v>
      </c>
      <c r="D251" s="2">
        <v>8</v>
      </c>
      <c r="E251" s="4">
        <v>0</v>
      </c>
      <c r="F251" s="5">
        <f t="shared" si="12"/>
        <v>0</v>
      </c>
    </row>
    <row r="252" spans="1:6" ht="53.25" customHeight="1" x14ac:dyDescent="0.25">
      <c r="A252" s="17">
        <v>61</v>
      </c>
      <c r="B252" s="18" t="s">
        <v>78</v>
      </c>
      <c r="C252" s="17" t="s">
        <v>15</v>
      </c>
      <c r="D252" s="17">
        <v>50</v>
      </c>
      <c r="E252" s="4">
        <v>0</v>
      </c>
      <c r="F252" s="5">
        <f t="shared" si="12"/>
        <v>0</v>
      </c>
    </row>
    <row r="253" spans="1:6" ht="51" customHeight="1" x14ac:dyDescent="0.25">
      <c r="A253" s="17">
        <v>62</v>
      </c>
      <c r="B253" s="18" t="s">
        <v>37</v>
      </c>
      <c r="C253" s="17" t="s">
        <v>15</v>
      </c>
      <c r="D253" s="17">
        <v>58</v>
      </c>
      <c r="E253" s="4">
        <v>0</v>
      </c>
      <c r="F253" s="5">
        <f t="shared" si="12"/>
        <v>0</v>
      </c>
    </row>
    <row r="254" spans="1:6" ht="54" customHeight="1" x14ac:dyDescent="0.25">
      <c r="A254" s="17">
        <v>63</v>
      </c>
      <c r="B254" s="18" t="s">
        <v>34</v>
      </c>
      <c r="C254" s="17" t="s">
        <v>15</v>
      </c>
      <c r="D254" s="17">
        <v>58</v>
      </c>
      <c r="E254" s="4">
        <v>0</v>
      </c>
      <c r="F254" s="5">
        <f t="shared" si="12"/>
        <v>0</v>
      </c>
    </row>
    <row r="255" spans="1:6" ht="48.75" customHeight="1" x14ac:dyDescent="0.25">
      <c r="A255" s="17">
        <v>64</v>
      </c>
      <c r="B255" s="18" t="s">
        <v>79</v>
      </c>
      <c r="C255" s="17" t="s">
        <v>15</v>
      </c>
      <c r="D255" s="17">
        <v>58</v>
      </c>
      <c r="E255" s="4">
        <v>0</v>
      </c>
      <c r="F255" s="5">
        <f t="shared" si="12"/>
        <v>0</v>
      </c>
    </row>
    <row r="256" spans="1:6" ht="57" customHeight="1" x14ac:dyDescent="0.25">
      <c r="A256" s="17">
        <v>65</v>
      </c>
      <c r="B256" s="18" t="s">
        <v>39</v>
      </c>
      <c r="C256" s="17" t="s">
        <v>15</v>
      </c>
      <c r="D256" s="17">
        <v>58</v>
      </c>
      <c r="E256" s="4">
        <v>0</v>
      </c>
      <c r="F256" s="5">
        <f t="shared" si="12"/>
        <v>0</v>
      </c>
    </row>
    <row r="257" spans="1:6" ht="39.75" customHeight="1" x14ac:dyDescent="0.25">
      <c r="A257" s="17">
        <v>66</v>
      </c>
      <c r="B257" s="18" t="s">
        <v>35</v>
      </c>
      <c r="C257" s="17" t="s">
        <v>15</v>
      </c>
      <c r="D257" s="17">
        <v>34</v>
      </c>
      <c r="E257" s="4">
        <v>0</v>
      </c>
      <c r="F257" s="5">
        <f t="shared" si="12"/>
        <v>0</v>
      </c>
    </row>
    <row r="258" spans="1:6" ht="38.25" customHeight="1" x14ac:dyDescent="0.25">
      <c r="A258" s="17">
        <v>67</v>
      </c>
      <c r="B258" s="18" t="s">
        <v>36</v>
      </c>
      <c r="C258" s="17" t="s">
        <v>15</v>
      </c>
      <c r="D258" s="17">
        <v>34</v>
      </c>
      <c r="E258" s="4">
        <v>0</v>
      </c>
      <c r="F258" s="5">
        <f t="shared" si="12"/>
        <v>0</v>
      </c>
    </row>
    <row r="259" spans="1:6" ht="28.5" customHeight="1" x14ac:dyDescent="0.25">
      <c r="A259" s="17">
        <v>68</v>
      </c>
      <c r="B259" s="18" t="s">
        <v>38</v>
      </c>
      <c r="C259" s="17" t="s">
        <v>15</v>
      </c>
      <c r="D259" s="17">
        <v>5</v>
      </c>
      <c r="E259" s="4">
        <v>0</v>
      </c>
      <c r="F259" s="5">
        <f t="shared" si="12"/>
        <v>0</v>
      </c>
    </row>
    <row r="260" spans="1:6" ht="22.5" customHeight="1" x14ac:dyDescent="0.25">
      <c r="A260" s="41" t="s">
        <v>91</v>
      </c>
      <c r="B260" s="42"/>
      <c r="C260" s="42"/>
      <c r="D260" s="42"/>
      <c r="E260" s="43"/>
      <c r="F260" s="19">
        <f>ROUND(SUM(F250:F259),2)</f>
        <v>0</v>
      </c>
    </row>
    <row r="261" spans="1:6" ht="22.5" customHeight="1" x14ac:dyDescent="0.25">
      <c r="A261" s="52" t="s">
        <v>72</v>
      </c>
      <c r="B261" s="53"/>
      <c r="C261" s="53"/>
      <c r="D261" s="53"/>
      <c r="E261" s="54"/>
      <c r="F261" s="20">
        <f>ROUND((F260*0.13),2)</f>
        <v>0</v>
      </c>
    </row>
    <row r="262" spans="1:6" ht="22.5" customHeight="1" x14ac:dyDescent="0.25">
      <c r="A262" s="41" t="s">
        <v>92</v>
      </c>
      <c r="B262" s="42"/>
      <c r="C262" s="42"/>
      <c r="D262" s="42"/>
      <c r="E262" s="43"/>
      <c r="F262" s="19">
        <f>ROUND((F260+F261),2)</f>
        <v>0</v>
      </c>
    </row>
    <row r="263" spans="1:6" ht="22.5" customHeight="1" x14ac:dyDescent="0.25">
      <c r="A263" s="10"/>
      <c r="B263" s="10"/>
      <c r="C263" s="10"/>
      <c r="D263" s="10"/>
      <c r="E263" s="10"/>
      <c r="F263" s="11"/>
    </row>
    <row r="264" spans="1:6" ht="22.5" customHeight="1" x14ac:dyDescent="0.25">
      <c r="A264" s="41" t="s">
        <v>59</v>
      </c>
      <c r="B264" s="42"/>
      <c r="C264" s="42"/>
      <c r="D264" s="42"/>
      <c r="E264" s="43"/>
      <c r="F264" s="19">
        <f>F232+F244+F260</f>
        <v>0</v>
      </c>
    </row>
    <row r="265" spans="1:6" ht="22.5" customHeight="1" x14ac:dyDescent="0.25">
      <c r="A265" s="52" t="s">
        <v>82</v>
      </c>
      <c r="B265" s="53"/>
      <c r="C265" s="53"/>
      <c r="D265" s="53"/>
      <c r="E265" s="54"/>
      <c r="F265" s="19">
        <f>F233+F245+F261</f>
        <v>0</v>
      </c>
    </row>
    <row r="266" spans="1:6" ht="22.5" customHeight="1" x14ac:dyDescent="0.25">
      <c r="A266" s="52" t="s">
        <v>83</v>
      </c>
      <c r="B266" s="53"/>
      <c r="C266" s="53"/>
      <c r="D266" s="53"/>
      <c r="E266" s="54"/>
      <c r="F266" s="20">
        <f>F234</f>
        <v>0</v>
      </c>
    </row>
    <row r="267" spans="1:6" ht="22.5" customHeight="1" x14ac:dyDescent="0.25">
      <c r="A267" s="41" t="s">
        <v>60</v>
      </c>
      <c r="B267" s="42"/>
      <c r="C267" s="42"/>
      <c r="D267" s="42"/>
      <c r="E267" s="43"/>
      <c r="F267" s="19">
        <f>F235+F246+F262</f>
        <v>0</v>
      </c>
    </row>
    <row r="268" spans="1:6" ht="22.5" customHeight="1" x14ac:dyDescent="0.25">
      <c r="A268" s="24"/>
      <c r="B268" s="24"/>
      <c r="C268" s="24"/>
      <c r="D268" s="24"/>
      <c r="E268" s="24"/>
      <c r="F268" s="25"/>
    </row>
    <row r="269" spans="1:6" ht="24.95" customHeight="1" x14ac:dyDescent="0.25">
      <c r="A269" s="55" t="s">
        <v>137</v>
      </c>
      <c r="B269" s="56"/>
      <c r="C269" s="56"/>
      <c r="D269" s="56"/>
      <c r="E269" s="56"/>
      <c r="F269" s="57"/>
    </row>
    <row r="270" spans="1:6" ht="38.25" customHeight="1" x14ac:dyDescent="0.25">
      <c r="A270" s="55" t="s">
        <v>125</v>
      </c>
      <c r="B270" s="56"/>
      <c r="C270" s="56"/>
      <c r="D270" s="56"/>
      <c r="E270" s="56"/>
      <c r="F270" s="57"/>
    </row>
    <row r="271" spans="1:6" ht="38.25" customHeight="1" x14ac:dyDescent="0.25">
      <c r="A271" s="55" t="s">
        <v>126</v>
      </c>
      <c r="B271" s="56"/>
      <c r="C271" s="56"/>
      <c r="D271" s="56"/>
      <c r="E271" s="56"/>
      <c r="F271" s="57"/>
    </row>
    <row r="272" spans="1:6" ht="30" x14ac:dyDescent="0.25">
      <c r="A272" s="34" t="s">
        <v>0</v>
      </c>
      <c r="B272" s="34" t="s">
        <v>1</v>
      </c>
      <c r="C272" s="34" t="s">
        <v>2</v>
      </c>
      <c r="D272" s="34" t="s">
        <v>3</v>
      </c>
      <c r="E272" s="34" t="s">
        <v>88</v>
      </c>
      <c r="F272" s="34" t="s">
        <v>81</v>
      </c>
    </row>
    <row r="273" spans="1:6" ht="45" x14ac:dyDescent="0.25">
      <c r="A273" s="2">
        <v>69</v>
      </c>
      <c r="B273" s="3" t="s">
        <v>20</v>
      </c>
      <c r="C273" s="2" t="s">
        <v>16</v>
      </c>
      <c r="D273" s="21">
        <v>2500</v>
      </c>
      <c r="E273" s="5">
        <v>0</v>
      </c>
      <c r="F273" s="5">
        <f>ROUND((D273*E273),2)</f>
        <v>0</v>
      </c>
    </row>
    <row r="274" spans="1:6" ht="38.25" customHeight="1" x14ac:dyDescent="0.25">
      <c r="A274" s="2">
        <v>70</v>
      </c>
      <c r="B274" s="3" t="s">
        <v>21</v>
      </c>
      <c r="C274" s="2" t="s">
        <v>16</v>
      </c>
      <c r="D274" s="21">
        <v>2500</v>
      </c>
      <c r="E274" s="5">
        <v>0</v>
      </c>
      <c r="F274" s="5">
        <f>ROUND((D274*E274),2)</f>
        <v>0</v>
      </c>
    </row>
    <row r="275" spans="1:6" ht="21.95" customHeight="1" x14ac:dyDescent="0.25">
      <c r="A275" s="44" t="s">
        <v>101</v>
      </c>
      <c r="B275" s="45"/>
      <c r="C275" s="45"/>
      <c r="D275" s="45"/>
      <c r="E275" s="46"/>
      <c r="F275" s="7">
        <f>ROUND((F273+F274),2)</f>
        <v>0</v>
      </c>
    </row>
    <row r="276" spans="1:6" ht="21.95" customHeight="1" x14ac:dyDescent="0.25">
      <c r="A276" s="38" t="s">
        <v>72</v>
      </c>
      <c r="B276" s="39"/>
      <c r="C276" s="39"/>
      <c r="D276" s="39"/>
      <c r="E276" s="40"/>
      <c r="F276" s="4">
        <f>ROUND((F275*0.13),2)</f>
        <v>0</v>
      </c>
    </row>
    <row r="277" spans="1:6" ht="21.95" customHeight="1" x14ac:dyDescent="0.25">
      <c r="A277" s="60" t="s">
        <v>96</v>
      </c>
      <c r="B277" s="60"/>
      <c r="C277" s="60"/>
      <c r="D277" s="60"/>
      <c r="E277" s="60"/>
      <c r="F277" s="7">
        <f>ROUND((F275+F276),2)</f>
        <v>0</v>
      </c>
    </row>
    <row r="278" spans="1:6" ht="21.95" customHeight="1" x14ac:dyDescent="0.25">
      <c r="A278" s="24"/>
      <c r="B278" s="24"/>
      <c r="C278" s="24"/>
      <c r="D278" s="24"/>
      <c r="E278" s="24"/>
      <c r="F278" s="25"/>
    </row>
    <row r="279" spans="1:6" ht="35.25" customHeight="1" x14ac:dyDescent="0.25">
      <c r="A279" s="49" t="s">
        <v>127</v>
      </c>
      <c r="B279" s="50"/>
      <c r="C279" s="50"/>
      <c r="D279" s="50"/>
      <c r="E279" s="50"/>
      <c r="F279" s="51"/>
    </row>
    <row r="280" spans="1:6" ht="32.25" customHeight="1" x14ac:dyDescent="0.25">
      <c r="A280" s="34" t="s">
        <v>0</v>
      </c>
      <c r="B280" s="34" t="s">
        <v>1</v>
      </c>
      <c r="C280" s="34" t="s">
        <v>2</v>
      </c>
      <c r="D280" s="34" t="s">
        <v>3</v>
      </c>
      <c r="E280" s="34" t="s">
        <v>88</v>
      </c>
      <c r="F280" s="34" t="s">
        <v>81</v>
      </c>
    </row>
    <row r="281" spans="1:6" ht="39" customHeight="1" x14ac:dyDescent="0.25">
      <c r="A281" s="17">
        <v>71</v>
      </c>
      <c r="B281" s="3" t="s">
        <v>97</v>
      </c>
      <c r="C281" s="2" t="s">
        <v>93</v>
      </c>
      <c r="D281" s="2">
        <v>4</v>
      </c>
      <c r="E281" s="5">
        <v>0</v>
      </c>
      <c r="F281" s="5">
        <f t="shared" ref="F281" si="13">ROUND((D281*E281),2)</f>
        <v>0</v>
      </c>
    </row>
    <row r="282" spans="1:6" ht="21.95" customHeight="1" x14ac:dyDescent="0.25">
      <c r="A282" s="44" t="s">
        <v>98</v>
      </c>
      <c r="B282" s="45"/>
      <c r="C282" s="45"/>
      <c r="D282" s="45"/>
      <c r="E282" s="46"/>
      <c r="F282" s="7">
        <f>ROUND(SUM(F281:F281),2)</f>
        <v>0</v>
      </c>
    </row>
    <row r="283" spans="1:6" ht="21.95" customHeight="1" x14ac:dyDescent="0.25">
      <c r="A283" s="38" t="s">
        <v>10</v>
      </c>
      <c r="B283" s="39"/>
      <c r="C283" s="39"/>
      <c r="D283" s="39"/>
      <c r="E283" s="40"/>
      <c r="F283" s="4">
        <f>ROUND((F282*0.24),2)</f>
        <v>0</v>
      </c>
    </row>
    <row r="284" spans="1:6" ht="21.95" customHeight="1" x14ac:dyDescent="0.25">
      <c r="A284" s="44" t="s">
        <v>99</v>
      </c>
      <c r="B284" s="45"/>
      <c r="C284" s="45"/>
      <c r="D284" s="45"/>
      <c r="E284" s="46"/>
      <c r="F284" s="7">
        <f>ROUND((F282+F283),2)</f>
        <v>0</v>
      </c>
    </row>
    <row r="285" spans="1:6" ht="21.95" customHeight="1" x14ac:dyDescent="0.25">
      <c r="A285" s="10"/>
      <c r="B285" s="10"/>
      <c r="C285" s="10"/>
      <c r="D285" s="10"/>
      <c r="E285" s="10"/>
      <c r="F285" s="11"/>
    </row>
    <row r="286" spans="1:6" ht="21.95" customHeight="1" x14ac:dyDescent="0.25">
      <c r="A286" s="41" t="s">
        <v>84</v>
      </c>
      <c r="B286" s="42"/>
      <c r="C286" s="42"/>
      <c r="D286" s="42"/>
      <c r="E286" s="43"/>
      <c r="F286" s="19">
        <f>F275+F282</f>
        <v>0</v>
      </c>
    </row>
    <row r="287" spans="1:6" ht="21.95" customHeight="1" x14ac:dyDescent="0.25">
      <c r="A287" s="52" t="s">
        <v>82</v>
      </c>
      <c r="B287" s="53"/>
      <c r="C287" s="53"/>
      <c r="D287" s="53"/>
      <c r="E287" s="54"/>
      <c r="F287" s="19">
        <f>F276</f>
        <v>0</v>
      </c>
    </row>
    <row r="288" spans="1:6" ht="21.95" customHeight="1" x14ac:dyDescent="0.25">
      <c r="A288" s="52" t="s">
        <v>83</v>
      </c>
      <c r="B288" s="53"/>
      <c r="C288" s="53"/>
      <c r="D288" s="53"/>
      <c r="E288" s="54"/>
      <c r="F288" s="20">
        <f>F283</f>
        <v>0</v>
      </c>
    </row>
    <row r="289" spans="1:6" ht="21.95" customHeight="1" x14ac:dyDescent="0.25">
      <c r="A289" s="41" t="s">
        <v>100</v>
      </c>
      <c r="B289" s="42"/>
      <c r="C289" s="42"/>
      <c r="D289" s="42"/>
      <c r="E289" s="43"/>
      <c r="F289" s="19">
        <f>F277+F284</f>
        <v>0</v>
      </c>
    </row>
    <row r="290" spans="1:6" ht="21.95" customHeight="1" x14ac:dyDescent="0.25">
      <c r="A290" s="24"/>
      <c r="B290" s="24"/>
      <c r="C290" s="24"/>
      <c r="D290" s="24"/>
      <c r="E290" s="24"/>
      <c r="F290" s="25"/>
    </row>
    <row r="291" spans="1:6" ht="36.75" customHeight="1" x14ac:dyDescent="0.25">
      <c r="A291" s="48" t="s">
        <v>157</v>
      </c>
      <c r="B291" s="48"/>
      <c r="C291" s="48"/>
      <c r="D291" s="48"/>
      <c r="E291" s="48"/>
      <c r="F291" s="48"/>
    </row>
    <row r="292" spans="1:6" ht="24.95" customHeight="1" x14ac:dyDescent="0.25">
      <c r="A292" s="58" t="s">
        <v>147</v>
      </c>
      <c r="B292" s="58"/>
      <c r="C292" s="58"/>
      <c r="D292" s="58"/>
      <c r="E292" s="58"/>
      <c r="F292" s="58"/>
    </row>
    <row r="293" spans="1:6" ht="30" x14ac:dyDescent="0.25">
      <c r="A293" s="34" t="s">
        <v>0</v>
      </c>
      <c r="B293" s="34" t="s">
        <v>1</v>
      </c>
      <c r="C293" s="34" t="s">
        <v>2</v>
      </c>
      <c r="D293" s="34" t="s">
        <v>3</v>
      </c>
      <c r="E293" s="34" t="s">
        <v>88</v>
      </c>
      <c r="F293" s="34" t="s">
        <v>81</v>
      </c>
    </row>
    <row r="294" spans="1:6" ht="23.1" customHeight="1" x14ac:dyDescent="0.25">
      <c r="A294" s="2">
        <v>72</v>
      </c>
      <c r="B294" s="3" t="s">
        <v>22</v>
      </c>
      <c r="C294" s="2" t="s">
        <v>8</v>
      </c>
      <c r="D294" s="2">
        <v>200</v>
      </c>
      <c r="E294" s="5">
        <v>0</v>
      </c>
      <c r="F294" s="5">
        <f t="shared" ref="F294:F299" si="14">ROUND((D294*E294),2)</f>
        <v>0</v>
      </c>
    </row>
    <row r="295" spans="1:6" ht="23.1" customHeight="1" x14ac:dyDescent="0.25">
      <c r="A295" s="2">
        <v>73</v>
      </c>
      <c r="B295" s="3" t="s">
        <v>24</v>
      </c>
      <c r="C295" s="2" t="s">
        <v>15</v>
      </c>
      <c r="D295" s="2">
        <v>70</v>
      </c>
      <c r="E295" s="5">
        <v>0</v>
      </c>
      <c r="F295" s="5">
        <f t="shared" si="14"/>
        <v>0</v>
      </c>
    </row>
    <row r="296" spans="1:6" ht="23.1" customHeight="1" x14ac:dyDescent="0.25">
      <c r="A296" s="2">
        <v>74</v>
      </c>
      <c r="B296" s="3" t="s">
        <v>45</v>
      </c>
      <c r="C296" s="2" t="s">
        <v>16</v>
      </c>
      <c r="D296" s="2">
        <v>1500</v>
      </c>
      <c r="E296" s="5">
        <v>0</v>
      </c>
      <c r="F296" s="5">
        <f t="shared" si="14"/>
        <v>0</v>
      </c>
    </row>
    <row r="297" spans="1:6" ht="23.1" customHeight="1" x14ac:dyDescent="0.25">
      <c r="A297" s="2">
        <v>75</v>
      </c>
      <c r="B297" s="3" t="s">
        <v>12</v>
      </c>
      <c r="C297" s="2" t="s">
        <v>17</v>
      </c>
      <c r="D297" s="2">
        <v>500</v>
      </c>
      <c r="E297" s="5">
        <v>0</v>
      </c>
      <c r="F297" s="5">
        <f t="shared" si="14"/>
        <v>0</v>
      </c>
    </row>
    <row r="298" spans="1:6" ht="23.1" customHeight="1" x14ac:dyDescent="0.25">
      <c r="A298" s="2">
        <v>76</v>
      </c>
      <c r="B298" s="3" t="s">
        <v>23</v>
      </c>
      <c r="C298" s="2" t="s">
        <v>15</v>
      </c>
      <c r="D298" s="2">
        <v>40</v>
      </c>
      <c r="E298" s="5">
        <v>0</v>
      </c>
      <c r="F298" s="5">
        <f t="shared" si="14"/>
        <v>0</v>
      </c>
    </row>
    <row r="299" spans="1:6" ht="23.1" customHeight="1" x14ac:dyDescent="0.25">
      <c r="A299" s="2">
        <v>77</v>
      </c>
      <c r="B299" s="3" t="s">
        <v>30</v>
      </c>
      <c r="C299" s="2" t="s">
        <v>8</v>
      </c>
      <c r="D299" s="2">
        <v>200</v>
      </c>
      <c r="E299" s="5">
        <v>0</v>
      </c>
      <c r="F299" s="5">
        <f t="shared" si="14"/>
        <v>0</v>
      </c>
    </row>
    <row r="300" spans="1:6" ht="21.95" customHeight="1" x14ac:dyDescent="0.25">
      <c r="A300" s="44" t="s">
        <v>101</v>
      </c>
      <c r="B300" s="45"/>
      <c r="C300" s="45"/>
      <c r="D300" s="45"/>
      <c r="E300" s="46"/>
      <c r="F300" s="7">
        <f>ROUND(SUM(F294:F299),2)</f>
        <v>0</v>
      </c>
    </row>
    <row r="301" spans="1:6" ht="21.95" customHeight="1" x14ac:dyDescent="0.25">
      <c r="A301" s="38" t="s">
        <v>72</v>
      </c>
      <c r="B301" s="39"/>
      <c r="C301" s="39"/>
      <c r="D301" s="39"/>
      <c r="E301" s="40"/>
      <c r="F301" s="4">
        <f>ROUND((F300*0.13),2)</f>
        <v>0</v>
      </c>
    </row>
    <row r="302" spans="1:6" ht="21.95" customHeight="1" x14ac:dyDescent="0.25">
      <c r="A302" s="44" t="s">
        <v>96</v>
      </c>
      <c r="B302" s="45"/>
      <c r="C302" s="45"/>
      <c r="D302" s="45"/>
      <c r="E302" s="46"/>
      <c r="F302" s="7">
        <f>ROUND((F300+F301),2)</f>
        <v>0</v>
      </c>
    </row>
    <row r="303" spans="1:6" ht="21.95" customHeight="1" x14ac:dyDescent="0.25">
      <c r="A303" s="24"/>
      <c r="B303" s="24"/>
      <c r="C303" s="24"/>
      <c r="D303" s="24"/>
      <c r="E303" s="24"/>
      <c r="F303" s="25"/>
    </row>
    <row r="304" spans="1:6" ht="21.95" customHeight="1" x14ac:dyDescent="0.25">
      <c r="A304" s="58" t="s">
        <v>148</v>
      </c>
      <c r="B304" s="58"/>
      <c r="C304" s="58"/>
      <c r="D304" s="58"/>
      <c r="E304" s="58"/>
      <c r="F304" s="58"/>
    </row>
    <row r="305" spans="1:6" ht="30" x14ac:dyDescent="0.25">
      <c r="A305" s="34" t="s">
        <v>0</v>
      </c>
      <c r="B305" s="34" t="s">
        <v>1</v>
      </c>
      <c r="C305" s="34" t="s">
        <v>2</v>
      </c>
      <c r="D305" s="34" t="s">
        <v>3</v>
      </c>
      <c r="E305" s="34" t="s">
        <v>88</v>
      </c>
      <c r="F305" s="34" t="s">
        <v>81</v>
      </c>
    </row>
    <row r="306" spans="1:6" ht="30" x14ac:dyDescent="0.25">
      <c r="A306" s="2">
        <v>78</v>
      </c>
      <c r="B306" s="3" t="s">
        <v>97</v>
      </c>
      <c r="C306" s="2" t="s">
        <v>93</v>
      </c>
      <c r="D306" s="2">
        <v>7</v>
      </c>
      <c r="E306" s="5">
        <v>0</v>
      </c>
      <c r="F306" s="5">
        <f t="shared" ref="F306" si="15">ROUND((D306*E306),2)</f>
        <v>0</v>
      </c>
    </row>
    <row r="307" spans="1:6" ht="21.95" customHeight="1" x14ac:dyDescent="0.25">
      <c r="A307" s="44" t="s">
        <v>98</v>
      </c>
      <c r="B307" s="45"/>
      <c r="C307" s="45"/>
      <c r="D307" s="45"/>
      <c r="E307" s="46"/>
      <c r="F307" s="7">
        <f>ROUND(SUM(F306:F306),2)</f>
        <v>0</v>
      </c>
    </row>
    <row r="308" spans="1:6" ht="21.95" customHeight="1" x14ac:dyDescent="0.25">
      <c r="A308" s="38" t="s">
        <v>10</v>
      </c>
      <c r="B308" s="39"/>
      <c r="C308" s="39"/>
      <c r="D308" s="39"/>
      <c r="E308" s="40"/>
      <c r="F308" s="4">
        <f>ROUND((F307*0.24),2)</f>
        <v>0</v>
      </c>
    </row>
    <row r="309" spans="1:6" ht="21.95" customHeight="1" x14ac:dyDescent="0.25">
      <c r="A309" s="44" t="s">
        <v>99</v>
      </c>
      <c r="B309" s="45"/>
      <c r="C309" s="45"/>
      <c r="D309" s="45"/>
      <c r="E309" s="46"/>
      <c r="F309" s="7">
        <f>ROUND((F307+F308),2)</f>
        <v>0</v>
      </c>
    </row>
    <row r="310" spans="1:6" ht="21.95" customHeight="1" x14ac:dyDescent="0.25">
      <c r="A310" s="24"/>
      <c r="B310" s="24"/>
      <c r="C310" s="24"/>
      <c r="D310" s="24"/>
      <c r="E310" s="24"/>
      <c r="F310" s="25"/>
    </row>
    <row r="311" spans="1:6" ht="21.95" customHeight="1" x14ac:dyDescent="0.25">
      <c r="A311" s="44" t="s">
        <v>85</v>
      </c>
      <c r="B311" s="45"/>
      <c r="C311" s="45"/>
      <c r="D311" s="45"/>
      <c r="E311" s="46"/>
      <c r="F311" s="7">
        <f>F300+F307</f>
        <v>0</v>
      </c>
    </row>
    <row r="312" spans="1:6" ht="21.95" customHeight="1" x14ac:dyDescent="0.25">
      <c r="A312" s="38" t="s">
        <v>72</v>
      </c>
      <c r="B312" s="39"/>
      <c r="C312" s="39"/>
      <c r="D312" s="39"/>
      <c r="E312" s="40"/>
      <c r="F312" s="7">
        <f>F301</f>
        <v>0</v>
      </c>
    </row>
    <row r="313" spans="1:6" ht="21.95" customHeight="1" x14ac:dyDescent="0.25">
      <c r="A313" s="38" t="s">
        <v>10</v>
      </c>
      <c r="B313" s="39"/>
      <c r="C313" s="39"/>
      <c r="D313" s="39"/>
      <c r="E313" s="40"/>
      <c r="F313" s="4">
        <f>F308</f>
        <v>0</v>
      </c>
    </row>
    <row r="314" spans="1:6" ht="21.95" customHeight="1" x14ac:dyDescent="0.25">
      <c r="A314" s="44" t="s">
        <v>86</v>
      </c>
      <c r="B314" s="45"/>
      <c r="C314" s="45"/>
      <c r="D314" s="45"/>
      <c r="E314" s="46"/>
      <c r="F314" s="7">
        <f>F302+F309</f>
        <v>0</v>
      </c>
    </row>
    <row r="315" spans="1:6" ht="21.95" customHeight="1" x14ac:dyDescent="0.25">
      <c r="A315" s="24"/>
      <c r="B315" s="24"/>
      <c r="C315" s="24"/>
      <c r="D315" s="24"/>
      <c r="E315" s="24"/>
      <c r="F315" s="25"/>
    </row>
    <row r="316" spans="1:6" ht="21.95" customHeight="1" x14ac:dyDescent="0.25">
      <c r="A316" s="44" t="s">
        <v>61</v>
      </c>
      <c r="B316" s="45"/>
      <c r="C316" s="45"/>
      <c r="D316" s="45"/>
      <c r="E316" s="46"/>
      <c r="F316" s="7">
        <f>ROUND((F286+F311),2)</f>
        <v>0</v>
      </c>
    </row>
    <row r="317" spans="1:6" ht="21.95" customHeight="1" x14ac:dyDescent="0.25">
      <c r="A317" s="38" t="s">
        <v>82</v>
      </c>
      <c r="B317" s="39"/>
      <c r="C317" s="39"/>
      <c r="D317" s="39"/>
      <c r="E317" s="40"/>
      <c r="F317" s="7">
        <f>F287+F312</f>
        <v>0</v>
      </c>
    </row>
    <row r="318" spans="1:6" ht="21.95" customHeight="1" x14ac:dyDescent="0.25">
      <c r="A318" s="38" t="s">
        <v>83</v>
      </c>
      <c r="B318" s="39"/>
      <c r="C318" s="39"/>
      <c r="D318" s="39"/>
      <c r="E318" s="40"/>
      <c r="F318" s="4">
        <f>F288+F313</f>
        <v>0</v>
      </c>
    </row>
    <row r="319" spans="1:6" ht="21.95" customHeight="1" x14ac:dyDescent="0.25">
      <c r="A319" s="44" t="s">
        <v>62</v>
      </c>
      <c r="B319" s="45"/>
      <c r="C319" s="45"/>
      <c r="D319" s="45"/>
      <c r="E319" s="46"/>
      <c r="F319" s="7">
        <f>F289+F314</f>
        <v>0</v>
      </c>
    </row>
    <row r="320" spans="1:6" ht="24" customHeight="1" x14ac:dyDescent="0.25">
      <c r="A320" s="59"/>
      <c r="B320" s="59"/>
      <c r="C320" s="59"/>
      <c r="D320" s="59"/>
      <c r="E320" s="59"/>
      <c r="F320" s="59"/>
    </row>
    <row r="321" spans="1:6" ht="30.75" customHeight="1" x14ac:dyDescent="0.25">
      <c r="A321" s="47" t="s">
        <v>149</v>
      </c>
      <c r="B321" s="47"/>
      <c r="C321" s="47"/>
      <c r="D321" s="47"/>
      <c r="E321" s="47"/>
      <c r="F321" s="47"/>
    </row>
    <row r="322" spans="1:6" ht="24" customHeight="1" x14ac:dyDescent="0.25">
      <c r="A322" s="58" t="s">
        <v>150</v>
      </c>
      <c r="B322" s="58"/>
      <c r="C322" s="58"/>
      <c r="D322" s="58"/>
      <c r="E322" s="58"/>
      <c r="F322" s="58"/>
    </row>
    <row r="323" spans="1:6" ht="30" x14ac:dyDescent="0.25">
      <c r="A323" s="16" t="s">
        <v>0</v>
      </c>
      <c r="B323" s="16" t="s">
        <v>1</v>
      </c>
      <c r="C323" s="16" t="s">
        <v>2</v>
      </c>
      <c r="D323" s="16" t="s">
        <v>3</v>
      </c>
      <c r="E323" s="16" t="s">
        <v>88</v>
      </c>
      <c r="F323" s="16" t="s">
        <v>81</v>
      </c>
    </row>
    <row r="324" spans="1:6" ht="29.25" customHeight="1" x14ac:dyDescent="0.25">
      <c r="A324" s="17">
        <v>79</v>
      </c>
      <c r="B324" s="18" t="s">
        <v>22</v>
      </c>
      <c r="C324" s="17" t="s">
        <v>8</v>
      </c>
      <c r="D324" s="26">
        <v>372</v>
      </c>
      <c r="E324" s="5">
        <v>0</v>
      </c>
      <c r="F324" s="5">
        <f t="shared" ref="F324:F337" si="16">ROUND((D324*E324),2)</f>
        <v>0</v>
      </c>
    </row>
    <row r="325" spans="1:6" ht="64.5" customHeight="1" x14ac:dyDescent="0.25">
      <c r="A325" s="17">
        <v>80</v>
      </c>
      <c r="B325" s="18" t="s">
        <v>27</v>
      </c>
      <c r="C325" s="17" t="s">
        <v>15</v>
      </c>
      <c r="D325" s="26">
        <v>18</v>
      </c>
      <c r="E325" s="5">
        <v>0</v>
      </c>
      <c r="F325" s="5">
        <f t="shared" si="16"/>
        <v>0</v>
      </c>
    </row>
    <row r="326" spans="1:6" ht="27.75" customHeight="1" x14ac:dyDescent="0.25">
      <c r="A326" s="17">
        <v>81</v>
      </c>
      <c r="B326" s="18" t="s">
        <v>24</v>
      </c>
      <c r="C326" s="17" t="s">
        <v>15</v>
      </c>
      <c r="D326" s="26">
        <v>40</v>
      </c>
      <c r="E326" s="5">
        <v>0</v>
      </c>
      <c r="F326" s="5">
        <f t="shared" si="16"/>
        <v>0</v>
      </c>
    </row>
    <row r="327" spans="1:6" ht="37.5" customHeight="1" x14ac:dyDescent="0.25">
      <c r="A327" s="17">
        <v>82</v>
      </c>
      <c r="B327" s="18" t="s">
        <v>67</v>
      </c>
      <c r="C327" s="17" t="s">
        <v>8</v>
      </c>
      <c r="D327" s="26">
        <v>5</v>
      </c>
      <c r="E327" s="5">
        <v>0</v>
      </c>
      <c r="F327" s="5">
        <f t="shared" si="16"/>
        <v>0</v>
      </c>
    </row>
    <row r="328" spans="1:6" ht="24" customHeight="1" x14ac:dyDescent="0.25">
      <c r="A328" s="17">
        <v>83</v>
      </c>
      <c r="B328" s="12" t="s">
        <v>31</v>
      </c>
      <c r="C328" s="2" t="s">
        <v>15</v>
      </c>
      <c r="D328" s="26">
        <v>12</v>
      </c>
      <c r="E328" s="5">
        <v>0</v>
      </c>
      <c r="F328" s="5">
        <f t="shared" si="16"/>
        <v>0</v>
      </c>
    </row>
    <row r="329" spans="1:6" ht="28.5" customHeight="1" x14ac:dyDescent="0.25">
      <c r="A329" s="17">
        <v>84</v>
      </c>
      <c r="B329" s="3" t="s">
        <v>45</v>
      </c>
      <c r="C329" s="2" t="s">
        <v>16</v>
      </c>
      <c r="D329" s="33">
        <v>1500</v>
      </c>
      <c r="E329" s="5">
        <v>0</v>
      </c>
      <c r="F329" s="5">
        <f t="shared" si="16"/>
        <v>0</v>
      </c>
    </row>
    <row r="330" spans="1:6" ht="36.75" customHeight="1" x14ac:dyDescent="0.25">
      <c r="A330" s="17">
        <v>85</v>
      </c>
      <c r="B330" s="3" t="s">
        <v>32</v>
      </c>
      <c r="C330" s="2" t="s">
        <v>8</v>
      </c>
      <c r="D330" s="26">
        <v>10</v>
      </c>
      <c r="E330" s="5">
        <v>0</v>
      </c>
      <c r="F330" s="5">
        <f t="shared" si="16"/>
        <v>0</v>
      </c>
    </row>
    <row r="331" spans="1:6" ht="27" customHeight="1" x14ac:dyDescent="0.25">
      <c r="A331" s="17">
        <v>86</v>
      </c>
      <c r="B331" s="3" t="s">
        <v>23</v>
      </c>
      <c r="C331" s="2" t="s">
        <v>15</v>
      </c>
      <c r="D331" s="26">
        <v>22</v>
      </c>
      <c r="E331" s="5">
        <v>0</v>
      </c>
      <c r="F331" s="5">
        <f t="shared" si="16"/>
        <v>0</v>
      </c>
    </row>
    <row r="332" spans="1:6" ht="27" customHeight="1" x14ac:dyDescent="0.25">
      <c r="A332" s="17">
        <v>87</v>
      </c>
      <c r="B332" s="3" t="s">
        <v>80</v>
      </c>
      <c r="C332" s="2" t="s">
        <v>15</v>
      </c>
      <c r="D332" s="26">
        <v>8</v>
      </c>
      <c r="E332" s="5">
        <v>0</v>
      </c>
      <c r="F332" s="5">
        <f t="shared" si="16"/>
        <v>0</v>
      </c>
    </row>
    <row r="333" spans="1:6" ht="24.75" customHeight="1" x14ac:dyDescent="0.25">
      <c r="A333" s="17">
        <v>88</v>
      </c>
      <c r="B333" s="3" t="s">
        <v>46</v>
      </c>
      <c r="C333" s="2" t="s">
        <v>16</v>
      </c>
      <c r="D333" s="33">
        <v>1500</v>
      </c>
      <c r="E333" s="5">
        <v>0</v>
      </c>
      <c r="F333" s="5">
        <f t="shared" si="16"/>
        <v>0</v>
      </c>
    </row>
    <row r="334" spans="1:6" ht="21.75" customHeight="1" x14ac:dyDescent="0.25">
      <c r="A334" s="17">
        <v>89</v>
      </c>
      <c r="B334" s="3" t="s">
        <v>74</v>
      </c>
      <c r="C334" s="2" t="s">
        <v>15</v>
      </c>
      <c r="D334" s="26">
        <v>20</v>
      </c>
      <c r="E334" s="5">
        <v>0</v>
      </c>
      <c r="F334" s="5">
        <f t="shared" si="16"/>
        <v>0</v>
      </c>
    </row>
    <row r="335" spans="1:6" ht="24.75" customHeight="1" x14ac:dyDescent="0.25">
      <c r="A335" s="17">
        <v>90</v>
      </c>
      <c r="B335" s="3" t="s">
        <v>47</v>
      </c>
      <c r="C335" s="2" t="s">
        <v>15</v>
      </c>
      <c r="D335" s="26">
        <v>15</v>
      </c>
      <c r="E335" s="5">
        <v>0</v>
      </c>
      <c r="F335" s="5">
        <f t="shared" si="16"/>
        <v>0</v>
      </c>
    </row>
    <row r="336" spans="1:6" ht="23.25" customHeight="1" x14ac:dyDescent="0.25">
      <c r="A336" s="17">
        <v>91</v>
      </c>
      <c r="B336" s="18" t="s">
        <v>33</v>
      </c>
      <c r="C336" s="17" t="s">
        <v>8</v>
      </c>
      <c r="D336" s="26">
        <v>10</v>
      </c>
      <c r="E336" s="5">
        <v>0</v>
      </c>
      <c r="F336" s="5">
        <f t="shared" si="16"/>
        <v>0</v>
      </c>
    </row>
    <row r="337" spans="1:6" ht="37.5" customHeight="1" x14ac:dyDescent="0.25">
      <c r="A337" s="17">
        <v>92</v>
      </c>
      <c r="B337" s="18" t="s">
        <v>76</v>
      </c>
      <c r="C337" s="17" t="s">
        <v>8</v>
      </c>
      <c r="D337" s="26">
        <v>400</v>
      </c>
      <c r="E337" s="5">
        <v>0</v>
      </c>
      <c r="F337" s="5">
        <f t="shared" si="16"/>
        <v>0</v>
      </c>
    </row>
    <row r="338" spans="1:6" ht="34.5" customHeight="1" x14ac:dyDescent="0.25">
      <c r="A338" s="17">
        <v>93</v>
      </c>
      <c r="B338" s="27" t="s">
        <v>29</v>
      </c>
      <c r="C338" s="17" t="s">
        <v>8</v>
      </c>
      <c r="D338" s="33">
        <v>2500</v>
      </c>
      <c r="E338" s="5">
        <v>0</v>
      </c>
      <c r="F338" s="5">
        <f>ROUND((D338*E338),2)</f>
        <v>0</v>
      </c>
    </row>
    <row r="339" spans="1:6" ht="35.25" customHeight="1" x14ac:dyDescent="0.25">
      <c r="A339" s="17">
        <v>94</v>
      </c>
      <c r="B339" s="28" t="s">
        <v>40</v>
      </c>
      <c r="C339" s="17" t="s">
        <v>8</v>
      </c>
      <c r="D339" s="26">
        <v>20</v>
      </c>
      <c r="E339" s="5">
        <v>0</v>
      </c>
      <c r="F339" s="5">
        <f>ROUND((D339*E339),2)</f>
        <v>0</v>
      </c>
    </row>
    <row r="340" spans="1:6" ht="21.95" customHeight="1" x14ac:dyDescent="0.25">
      <c r="A340" s="41" t="s">
        <v>63</v>
      </c>
      <c r="B340" s="42"/>
      <c r="C340" s="42"/>
      <c r="D340" s="42"/>
      <c r="E340" s="43"/>
      <c r="F340" s="19">
        <f>ROUND(SUM(F324:F339),2)</f>
        <v>0</v>
      </c>
    </row>
    <row r="341" spans="1:6" ht="21.95" customHeight="1" x14ac:dyDescent="0.25">
      <c r="A341" s="52" t="s">
        <v>72</v>
      </c>
      <c r="B341" s="53"/>
      <c r="C341" s="53"/>
      <c r="D341" s="53"/>
      <c r="E341" s="54"/>
      <c r="F341" s="20">
        <f>ROUND((F340*0.13),2)</f>
        <v>0</v>
      </c>
    </row>
    <row r="342" spans="1:6" ht="21.95" customHeight="1" x14ac:dyDescent="0.25">
      <c r="A342" s="41" t="s">
        <v>64</v>
      </c>
      <c r="B342" s="42"/>
      <c r="C342" s="42"/>
      <c r="D342" s="42"/>
      <c r="E342" s="43"/>
      <c r="F342" s="19">
        <f>ROUND((F340+F341),2)</f>
        <v>0</v>
      </c>
    </row>
    <row r="343" spans="1:6" ht="21.95" customHeight="1" x14ac:dyDescent="0.25">
      <c r="A343" s="10"/>
      <c r="B343" s="10"/>
      <c r="C343" s="10"/>
      <c r="D343" s="10"/>
      <c r="E343" s="10"/>
      <c r="F343" s="11"/>
    </row>
    <row r="344" spans="1:6" ht="21.95" customHeight="1" x14ac:dyDescent="0.25">
      <c r="A344" s="55" t="s">
        <v>151</v>
      </c>
      <c r="B344" s="56"/>
      <c r="C344" s="56"/>
      <c r="D344" s="56"/>
      <c r="E344" s="56"/>
      <c r="F344" s="57"/>
    </row>
    <row r="345" spans="1:6" ht="21.95" customHeight="1" x14ac:dyDescent="0.25">
      <c r="A345" s="58" t="s">
        <v>94</v>
      </c>
      <c r="B345" s="58"/>
      <c r="C345" s="58"/>
      <c r="D345" s="58"/>
      <c r="E345" s="58"/>
      <c r="F345" s="58"/>
    </row>
    <row r="346" spans="1:6" ht="30" x14ac:dyDescent="0.25">
      <c r="A346" s="16" t="s">
        <v>0</v>
      </c>
      <c r="B346" s="16" t="s">
        <v>1</v>
      </c>
      <c r="C346" s="16" t="s">
        <v>2</v>
      </c>
      <c r="D346" s="16" t="s">
        <v>3</v>
      </c>
      <c r="E346" s="16" t="s">
        <v>88</v>
      </c>
      <c r="F346" s="16" t="s">
        <v>81</v>
      </c>
    </row>
    <row r="347" spans="1:6" ht="38.25" customHeight="1" x14ac:dyDescent="0.25">
      <c r="A347" s="2">
        <v>95</v>
      </c>
      <c r="B347" s="3" t="s">
        <v>7</v>
      </c>
      <c r="C347" s="2" t="s">
        <v>8</v>
      </c>
      <c r="D347" s="2">
        <v>24</v>
      </c>
      <c r="E347" s="5">
        <v>0</v>
      </c>
      <c r="F347" s="5">
        <f t="shared" ref="F347:F353" si="17">ROUND((D347*E347),2)</f>
        <v>0</v>
      </c>
    </row>
    <row r="348" spans="1:6" ht="32.25" customHeight="1" x14ac:dyDescent="0.25">
      <c r="A348" s="2">
        <v>96</v>
      </c>
      <c r="B348" s="3" t="s">
        <v>24</v>
      </c>
      <c r="C348" s="2" t="s">
        <v>15</v>
      </c>
      <c r="D348" s="2">
        <v>10</v>
      </c>
      <c r="E348" s="5">
        <v>0</v>
      </c>
      <c r="F348" s="5">
        <f t="shared" si="17"/>
        <v>0</v>
      </c>
    </row>
    <row r="349" spans="1:6" ht="39" customHeight="1" x14ac:dyDescent="0.25">
      <c r="A349" s="2">
        <v>97</v>
      </c>
      <c r="B349" s="3" t="s">
        <v>9</v>
      </c>
      <c r="C349" s="2" t="s">
        <v>8</v>
      </c>
      <c r="D349" s="2">
        <v>24</v>
      </c>
      <c r="E349" s="5">
        <v>0</v>
      </c>
      <c r="F349" s="5">
        <f t="shared" si="17"/>
        <v>0</v>
      </c>
    </row>
    <row r="350" spans="1:6" ht="29.25" customHeight="1" x14ac:dyDescent="0.25">
      <c r="A350" s="2">
        <v>98</v>
      </c>
      <c r="B350" s="3" t="s">
        <v>12</v>
      </c>
      <c r="C350" s="2" t="s">
        <v>13</v>
      </c>
      <c r="D350" s="2">
        <v>150</v>
      </c>
      <c r="E350" s="5">
        <v>0</v>
      </c>
      <c r="F350" s="5">
        <f t="shared" si="17"/>
        <v>0</v>
      </c>
    </row>
    <row r="351" spans="1:6" ht="28.5" customHeight="1" x14ac:dyDescent="0.25">
      <c r="A351" s="2">
        <v>99</v>
      </c>
      <c r="B351" s="3" t="s">
        <v>5</v>
      </c>
      <c r="C351" s="2" t="s">
        <v>6</v>
      </c>
      <c r="D351" s="2">
        <v>12</v>
      </c>
      <c r="E351" s="5">
        <v>0</v>
      </c>
      <c r="F351" s="5">
        <f t="shared" si="17"/>
        <v>0</v>
      </c>
    </row>
    <row r="352" spans="1:6" ht="27" customHeight="1" x14ac:dyDescent="0.25">
      <c r="A352" s="2">
        <v>100</v>
      </c>
      <c r="B352" s="3" t="s">
        <v>44</v>
      </c>
      <c r="C352" s="2" t="s">
        <v>15</v>
      </c>
      <c r="D352" s="2">
        <v>10</v>
      </c>
      <c r="E352" s="5">
        <v>0</v>
      </c>
      <c r="F352" s="5">
        <f t="shared" si="17"/>
        <v>0</v>
      </c>
    </row>
    <row r="353" spans="1:6" ht="27.75" customHeight="1" x14ac:dyDescent="0.25">
      <c r="A353" s="2">
        <v>101</v>
      </c>
      <c r="B353" s="3" t="s">
        <v>11</v>
      </c>
      <c r="C353" s="2" t="s">
        <v>15</v>
      </c>
      <c r="D353" s="2">
        <v>8</v>
      </c>
      <c r="E353" s="5">
        <v>0</v>
      </c>
      <c r="F353" s="5">
        <f t="shared" si="17"/>
        <v>0</v>
      </c>
    </row>
    <row r="354" spans="1:6" ht="21.95" customHeight="1" x14ac:dyDescent="0.25">
      <c r="A354" s="44" t="s">
        <v>95</v>
      </c>
      <c r="B354" s="45"/>
      <c r="C354" s="45"/>
      <c r="D354" s="45"/>
      <c r="E354" s="46"/>
      <c r="F354" s="7">
        <f>ROUND(SUM(F347:F353),2)</f>
        <v>0</v>
      </c>
    </row>
    <row r="355" spans="1:6" ht="21.95" customHeight="1" x14ac:dyDescent="0.25">
      <c r="A355" s="38" t="s">
        <v>72</v>
      </c>
      <c r="B355" s="39"/>
      <c r="C355" s="39"/>
      <c r="D355" s="39"/>
      <c r="E355" s="40"/>
      <c r="F355" s="4">
        <f>ROUND((F354*0.13),2)</f>
        <v>0</v>
      </c>
    </row>
    <row r="356" spans="1:6" ht="21.95" customHeight="1" x14ac:dyDescent="0.25">
      <c r="A356" s="44" t="s">
        <v>96</v>
      </c>
      <c r="B356" s="45"/>
      <c r="C356" s="45"/>
      <c r="D356" s="45"/>
      <c r="E356" s="46"/>
      <c r="F356" s="7">
        <f>ROUND((F354+F355),2)</f>
        <v>0</v>
      </c>
    </row>
    <row r="357" spans="1:6" ht="21.95" customHeight="1" x14ac:dyDescent="0.25">
      <c r="A357" s="24"/>
      <c r="B357" s="24"/>
      <c r="C357" s="24"/>
      <c r="D357" s="24"/>
      <c r="E357" s="24"/>
      <c r="F357" s="25"/>
    </row>
    <row r="358" spans="1:6" ht="21.95" customHeight="1" x14ac:dyDescent="0.25">
      <c r="A358" s="58" t="s">
        <v>134</v>
      </c>
      <c r="B358" s="58"/>
      <c r="C358" s="58"/>
      <c r="D358" s="58"/>
      <c r="E358" s="58"/>
      <c r="F358" s="58"/>
    </row>
    <row r="359" spans="1:6" ht="30" x14ac:dyDescent="0.25">
      <c r="A359" s="34" t="s">
        <v>0</v>
      </c>
      <c r="B359" s="34" t="s">
        <v>1</v>
      </c>
      <c r="C359" s="34" t="s">
        <v>2</v>
      </c>
      <c r="D359" s="34" t="s">
        <v>3</v>
      </c>
      <c r="E359" s="34" t="s">
        <v>88</v>
      </c>
      <c r="F359" s="34" t="s">
        <v>81</v>
      </c>
    </row>
    <row r="360" spans="1:6" ht="30" x14ac:dyDescent="0.25">
      <c r="A360" s="2">
        <v>102</v>
      </c>
      <c r="B360" s="3" t="s">
        <v>97</v>
      </c>
      <c r="C360" s="2" t="s">
        <v>93</v>
      </c>
      <c r="D360" s="2">
        <v>2</v>
      </c>
      <c r="E360" s="5">
        <v>0</v>
      </c>
      <c r="F360" s="5">
        <f t="shared" ref="F360" si="18">ROUND((D360*E360),2)</f>
        <v>0</v>
      </c>
    </row>
    <row r="361" spans="1:6" ht="21.95" customHeight="1" x14ac:dyDescent="0.25">
      <c r="A361" s="44" t="s">
        <v>98</v>
      </c>
      <c r="B361" s="45"/>
      <c r="C361" s="45"/>
      <c r="D361" s="45"/>
      <c r="E361" s="46"/>
      <c r="F361" s="7">
        <f>ROUND(SUM(F360:F360),2)</f>
        <v>0</v>
      </c>
    </row>
    <row r="362" spans="1:6" ht="21.95" customHeight="1" x14ac:dyDescent="0.25">
      <c r="A362" s="38" t="s">
        <v>10</v>
      </c>
      <c r="B362" s="39"/>
      <c r="C362" s="39"/>
      <c r="D362" s="39"/>
      <c r="E362" s="40"/>
      <c r="F362" s="4">
        <f>ROUND((F361*0.24),2)</f>
        <v>0</v>
      </c>
    </row>
    <row r="363" spans="1:6" ht="21.95" customHeight="1" x14ac:dyDescent="0.25">
      <c r="A363" s="44" t="s">
        <v>99</v>
      </c>
      <c r="B363" s="45"/>
      <c r="C363" s="45"/>
      <c r="D363" s="45"/>
      <c r="E363" s="46"/>
      <c r="F363" s="7">
        <f>ROUND((F361+F362),2)</f>
        <v>0</v>
      </c>
    </row>
    <row r="364" spans="1:6" ht="21.95" customHeight="1" x14ac:dyDescent="0.25">
      <c r="A364" s="24"/>
      <c r="B364" s="24"/>
      <c r="C364" s="24"/>
      <c r="D364" s="24"/>
      <c r="E364" s="24"/>
      <c r="F364" s="25"/>
    </row>
    <row r="365" spans="1:6" ht="21.95" customHeight="1" x14ac:dyDescent="0.25">
      <c r="A365" s="44" t="s">
        <v>85</v>
      </c>
      <c r="B365" s="45"/>
      <c r="C365" s="45"/>
      <c r="D365" s="45"/>
      <c r="E365" s="46"/>
      <c r="F365" s="7">
        <f>F354+F361</f>
        <v>0</v>
      </c>
    </row>
    <row r="366" spans="1:6" ht="21.95" customHeight="1" x14ac:dyDescent="0.25">
      <c r="A366" s="38" t="s">
        <v>72</v>
      </c>
      <c r="B366" s="39"/>
      <c r="C366" s="39"/>
      <c r="D366" s="39"/>
      <c r="E366" s="40"/>
      <c r="F366" s="7">
        <f>F355</f>
        <v>0</v>
      </c>
    </row>
    <row r="367" spans="1:6" ht="21.95" customHeight="1" x14ac:dyDescent="0.25">
      <c r="A367" s="38" t="s">
        <v>10</v>
      </c>
      <c r="B367" s="39"/>
      <c r="C367" s="39"/>
      <c r="D367" s="39"/>
      <c r="E367" s="40"/>
      <c r="F367" s="4">
        <f>F362</f>
        <v>0</v>
      </c>
    </row>
    <row r="368" spans="1:6" ht="21.95" customHeight="1" x14ac:dyDescent="0.25">
      <c r="A368" s="44" t="s">
        <v>86</v>
      </c>
      <c r="B368" s="45"/>
      <c r="C368" s="45"/>
      <c r="D368" s="45"/>
      <c r="E368" s="46"/>
      <c r="F368" s="7">
        <f>F356+F363</f>
        <v>0</v>
      </c>
    </row>
    <row r="369" spans="1:6" ht="21.95" customHeight="1" x14ac:dyDescent="0.25">
      <c r="A369" s="10"/>
      <c r="B369" s="10"/>
      <c r="C369" s="10"/>
      <c r="D369" s="10"/>
      <c r="E369" s="10"/>
      <c r="F369" s="11"/>
    </row>
    <row r="370" spans="1:6" ht="21.95" customHeight="1" x14ac:dyDescent="0.25">
      <c r="A370" s="41" t="s">
        <v>48</v>
      </c>
      <c r="B370" s="42"/>
      <c r="C370" s="42"/>
      <c r="D370" s="42"/>
      <c r="E370" s="43"/>
      <c r="F370" s="19">
        <f>F340+F365</f>
        <v>0</v>
      </c>
    </row>
    <row r="371" spans="1:6" ht="21.95" customHeight="1" x14ac:dyDescent="0.25">
      <c r="A371" s="52" t="s">
        <v>82</v>
      </c>
      <c r="B371" s="53"/>
      <c r="C371" s="53"/>
      <c r="D371" s="53"/>
      <c r="E371" s="54"/>
      <c r="F371" s="19">
        <f>F341+F366</f>
        <v>0</v>
      </c>
    </row>
    <row r="372" spans="1:6" ht="21.95" customHeight="1" x14ac:dyDescent="0.25">
      <c r="A372" s="52" t="s">
        <v>83</v>
      </c>
      <c r="B372" s="53"/>
      <c r="C372" s="53"/>
      <c r="D372" s="53"/>
      <c r="E372" s="54"/>
      <c r="F372" s="20">
        <f>F367</f>
        <v>0</v>
      </c>
    </row>
    <row r="373" spans="1:6" ht="21.95" customHeight="1" x14ac:dyDescent="0.25">
      <c r="A373" s="41" t="s">
        <v>49</v>
      </c>
      <c r="B373" s="42"/>
      <c r="C373" s="42"/>
      <c r="D373" s="42"/>
      <c r="E373" s="43"/>
      <c r="F373" s="19">
        <f>F342+F368</f>
        <v>0</v>
      </c>
    </row>
    <row r="374" spans="1:6" ht="21.95" customHeight="1" x14ac:dyDescent="0.25">
      <c r="A374" s="10"/>
      <c r="B374" s="10"/>
      <c r="C374" s="10"/>
      <c r="D374" s="10"/>
      <c r="E374" s="10"/>
      <c r="F374" s="11"/>
    </row>
    <row r="375" spans="1:6" ht="37.5" customHeight="1" x14ac:dyDescent="0.25">
      <c r="A375" s="61" t="s">
        <v>152</v>
      </c>
      <c r="B375" s="62"/>
      <c r="C375" s="62"/>
      <c r="D375" s="62"/>
      <c r="E375" s="62"/>
      <c r="F375" s="63"/>
    </row>
    <row r="376" spans="1:6" ht="30" x14ac:dyDescent="0.25">
      <c r="A376" s="16" t="s">
        <v>0</v>
      </c>
      <c r="B376" s="16" t="s">
        <v>1</v>
      </c>
      <c r="C376" s="16" t="s">
        <v>2</v>
      </c>
      <c r="D376" s="16" t="s">
        <v>3</v>
      </c>
      <c r="E376" s="16" t="s">
        <v>88</v>
      </c>
      <c r="F376" s="16" t="s">
        <v>81</v>
      </c>
    </row>
    <row r="377" spans="1:6" ht="63" customHeight="1" x14ac:dyDescent="0.25">
      <c r="A377" s="29">
        <v>103</v>
      </c>
      <c r="B377" s="18" t="s">
        <v>27</v>
      </c>
      <c r="C377" s="30" t="s">
        <v>15</v>
      </c>
      <c r="D377" s="17">
        <v>30</v>
      </c>
      <c r="E377" s="5">
        <v>0</v>
      </c>
      <c r="F377" s="5">
        <f>ROUND((D377*E377),2)</f>
        <v>0</v>
      </c>
    </row>
    <row r="378" spans="1:6" ht="47.25" customHeight="1" x14ac:dyDescent="0.25">
      <c r="A378" s="31">
        <v>104</v>
      </c>
      <c r="B378" s="28" t="s">
        <v>28</v>
      </c>
      <c r="C378" s="36" t="s">
        <v>129</v>
      </c>
      <c r="D378" s="17">
        <v>3</v>
      </c>
      <c r="E378" s="5">
        <v>0</v>
      </c>
      <c r="F378" s="5">
        <f t="shared" ref="F378:F380" si="19">ROUND((D378*E378),2)</f>
        <v>0</v>
      </c>
    </row>
    <row r="379" spans="1:6" ht="35.25" customHeight="1" x14ac:dyDescent="0.25">
      <c r="A379" s="29">
        <v>105</v>
      </c>
      <c r="B379" s="18" t="s">
        <v>75</v>
      </c>
      <c r="C379" s="17" t="s">
        <v>16</v>
      </c>
      <c r="D379" s="17">
        <v>950</v>
      </c>
      <c r="E379" s="5">
        <v>0</v>
      </c>
      <c r="F379" s="5">
        <f t="shared" si="19"/>
        <v>0</v>
      </c>
    </row>
    <row r="380" spans="1:6" ht="31.5" customHeight="1" x14ac:dyDescent="0.25">
      <c r="A380" s="31">
        <v>106</v>
      </c>
      <c r="B380" s="18" t="s">
        <v>24</v>
      </c>
      <c r="C380" s="17" t="s">
        <v>15</v>
      </c>
      <c r="D380" s="17">
        <v>14</v>
      </c>
      <c r="E380" s="5">
        <v>0</v>
      </c>
      <c r="F380" s="5">
        <f t="shared" si="19"/>
        <v>0</v>
      </c>
    </row>
    <row r="381" spans="1:6" ht="38.25" customHeight="1" x14ac:dyDescent="0.25">
      <c r="A381" s="29">
        <v>107</v>
      </c>
      <c r="B381" s="18" t="s">
        <v>29</v>
      </c>
      <c r="C381" s="17" t="s">
        <v>16</v>
      </c>
      <c r="D381" s="17">
        <v>2500</v>
      </c>
      <c r="E381" s="4">
        <v>0</v>
      </c>
      <c r="F381" s="4">
        <f>ROUND((D381*E381),2)</f>
        <v>0</v>
      </c>
    </row>
    <row r="382" spans="1:6" ht="22.5" customHeight="1" x14ac:dyDescent="0.25">
      <c r="A382" s="41" t="s">
        <v>138</v>
      </c>
      <c r="B382" s="42"/>
      <c r="C382" s="42"/>
      <c r="D382" s="42"/>
      <c r="E382" s="43"/>
      <c r="F382" s="19">
        <f>ROUND(SUM(F377:F381),2)</f>
        <v>0</v>
      </c>
    </row>
    <row r="383" spans="1:6" ht="22.5" customHeight="1" x14ac:dyDescent="0.25">
      <c r="A383" s="52" t="s">
        <v>72</v>
      </c>
      <c r="B383" s="53"/>
      <c r="C383" s="53"/>
      <c r="D383" s="53"/>
      <c r="E383" s="54"/>
      <c r="F383" s="20">
        <f>ROUND((F382*0.13),2)</f>
        <v>0</v>
      </c>
    </row>
    <row r="384" spans="1:6" ht="22.5" customHeight="1" x14ac:dyDescent="0.25">
      <c r="A384" s="41" t="s">
        <v>50</v>
      </c>
      <c r="B384" s="42"/>
      <c r="C384" s="42"/>
      <c r="D384" s="42"/>
      <c r="E384" s="43"/>
      <c r="F384" s="19">
        <f>ROUND((F382+F383),2)</f>
        <v>0</v>
      </c>
    </row>
    <row r="385" spans="1:6" ht="22.5" customHeight="1" x14ac:dyDescent="0.25">
      <c r="A385" s="8"/>
      <c r="B385" s="9"/>
      <c r="C385" s="8"/>
      <c r="D385" s="10"/>
      <c r="E385" s="10"/>
      <c r="F385" s="32"/>
    </row>
    <row r="386" spans="1:6" ht="22.5" customHeight="1" x14ac:dyDescent="0.25">
      <c r="A386" s="41" t="s">
        <v>68</v>
      </c>
      <c r="B386" s="42"/>
      <c r="C386" s="42"/>
      <c r="D386" s="42"/>
      <c r="E386" s="43"/>
      <c r="F386" s="19">
        <f>F31+F87+F110+F204+F264+F316+F370+F382</f>
        <v>0</v>
      </c>
    </row>
    <row r="387" spans="1:6" ht="22.5" customHeight="1" x14ac:dyDescent="0.25">
      <c r="A387" s="52" t="s">
        <v>82</v>
      </c>
      <c r="B387" s="53"/>
      <c r="C387" s="53"/>
      <c r="D387" s="53"/>
      <c r="E387" s="54"/>
      <c r="F387" s="19">
        <f>F32+F88+F111+F205+F265+F317+F371+F383</f>
        <v>0</v>
      </c>
    </row>
    <row r="388" spans="1:6" ht="22.5" customHeight="1" x14ac:dyDescent="0.25">
      <c r="A388" s="52" t="s">
        <v>83</v>
      </c>
      <c r="B388" s="53"/>
      <c r="C388" s="53"/>
      <c r="D388" s="53"/>
      <c r="E388" s="54"/>
      <c r="F388" s="20">
        <f>F33+F89+F112+F206+F266+F318+F372</f>
        <v>0</v>
      </c>
    </row>
    <row r="389" spans="1:6" ht="22.5" customHeight="1" x14ac:dyDescent="0.25">
      <c r="A389" s="41" t="s">
        <v>69</v>
      </c>
      <c r="B389" s="42"/>
      <c r="C389" s="42"/>
      <c r="D389" s="42"/>
      <c r="E389" s="43"/>
      <c r="F389" s="19">
        <f>F386+F387+F388</f>
        <v>0</v>
      </c>
    </row>
    <row r="391" spans="1:6" ht="33" customHeight="1" x14ac:dyDescent="0.25">
      <c r="A391" s="66" t="s">
        <v>158</v>
      </c>
      <c r="B391" s="66"/>
      <c r="C391" s="66"/>
      <c r="D391" s="66"/>
      <c r="E391" s="66"/>
      <c r="F391" s="66"/>
    </row>
    <row r="392" spans="1:6" x14ac:dyDescent="0.25">
      <c r="E392" s="65" t="s">
        <v>159</v>
      </c>
      <c r="F392" s="65"/>
    </row>
    <row r="395" spans="1:6" x14ac:dyDescent="0.25">
      <c r="E395" s="65" t="s">
        <v>160</v>
      </c>
      <c r="F395" s="65"/>
    </row>
  </sheetData>
  <mergeCells count="210">
    <mergeCell ref="E392:F392"/>
    <mergeCell ref="E395:F395"/>
    <mergeCell ref="A13:E13"/>
    <mergeCell ref="A15:F15"/>
    <mergeCell ref="A20:E20"/>
    <mergeCell ref="A21:E21"/>
    <mergeCell ref="A1:F1"/>
    <mergeCell ref="A2:F2"/>
    <mergeCell ref="A11:E11"/>
    <mergeCell ref="A12:E12"/>
    <mergeCell ref="A391:F391"/>
    <mergeCell ref="A37:F37"/>
    <mergeCell ref="A38:F38"/>
    <mergeCell ref="A29:E29"/>
    <mergeCell ref="A31:E31"/>
    <mergeCell ref="A32:E32"/>
    <mergeCell ref="A33:E33"/>
    <mergeCell ref="A34:E34"/>
    <mergeCell ref="A36:F36"/>
    <mergeCell ref="A22:E22"/>
    <mergeCell ref="A24:F24"/>
    <mergeCell ref="A27:E27"/>
    <mergeCell ref="A28:E28"/>
    <mergeCell ref="A57:E57"/>
    <mergeCell ref="A58:E58"/>
    <mergeCell ref="A59:E59"/>
    <mergeCell ref="A61:F61"/>
    <mergeCell ref="A48:E48"/>
    <mergeCell ref="A49:E49"/>
    <mergeCell ref="A50:E50"/>
    <mergeCell ref="A51:F51"/>
    <mergeCell ref="A52:F52"/>
    <mergeCell ref="A71:E71"/>
    <mergeCell ref="A73:F73"/>
    <mergeCell ref="A83:E83"/>
    <mergeCell ref="A84:E84"/>
    <mergeCell ref="A64:E64"/>
    <mergeCell ref="A65:E65"/>
    <mergeCell ref="A66:E66"/>
    <mergeCell ref="A68:E68"/>
    <mergeCell ref="A69:E69"/>
    <mergeCell ref="A70:E70"/>
    <mergeCell ref="A99:E99"/>
    <mergeCell ref="A100:E100"/>
    <mergeCell ref="A101:E101"/>
    <mergeCell ref="A103:F103"/>
    <mergeCell ref="A92:F92"/>
    <mergeCell ref="A93:F93"/>
    <mergeCell ref="A85:E85"/>
    <mergeCell ref="A87:E87"/>
    <mergeCell ref="A88:E88"/>
    <mergeCell ref="A89:E89"/>
    <mergeCell ref="A90:E90"/>
    <mergeCell ref="A91:F91"/>
    <mergeCell ref="A120:E120"/>
    <mergeCell ref="A121:E121"/>
    <mergeCell ref="A122:E122"/>
    <mergeCell ref="A124:F124"/>
    <mergeCell ref="A113:E113"/>
    <mergeCell ref="A115:F115"/>
    <mergeCell ref="A116:F116"/>
    <mergeCell ref="A117:F117"/>
    <mergeCell ref="A106:E106"/>
    <mergeCell ref="A107:E107"/>
    <mergeCell ref="A108:E108"/>
    <mergeCell ref="A110:E110"/>
    <mergeCell ref="A111:E111"/>
    <mergeCell ref="A112:E112"/>
    <mergeCell ref="A141:E141"/>
    <mergeCell ref="A142:E142"/>
    <mergeCell ref="A144:F144"/>
    <mergeCell ref="A147:E147"/>
    <mergeCell ref="A134:E134"/>
    <mergeCell ref="A136:F136"/>
    <mergeCell ref="A137:F137"/>
    <mergeCell ref="A140:E140"/>
    <mergeCell ref="A127:E127"/>
    <mergeCell ref="A128:E128"/>
    <mergeCell ref="A129:E129"/>
    <mergeCell ref="A131:E131"/>
    <mergeCell ref="A132:E132"/>
    <mergeCell ref="A133:E133"/>
    <mergeCell ref="A162:E162"/>
    <mergeCell ref="A164:F164"/>
    <mergeCell ref="A167:E167"/>
    <mergeCell ref="A168:E168"/>
    <mergeCell ref="A156:F156"/>
    <mergeCell ref="A157:F157"/>
    <mergeCell ref="A160:E160"/>
    <mergeCell ref="A161:E161"/>
    <mergeCell ref="A148:E148"/>
    <mergeCell ref="A149:E149"/>
    <mergeCell ref="A151:E151"/>
    <mergeCell ref="A152:E152"/>
    <mergeCell ref="A153:E153"/>
    <mergeCell ref="A154:E154"/>
    <mergeCell ref="A184:F184"/>
    <mergeCell ref="A187:E187"/>
    <mergeCell ref="A188:E188"/>
    <mergeCell ref="A189:E189"/>
    <mergeCell ref="A177:F177"/>
    <mergeCell ref="A180:E180"/>
    <mergeCell ref="A181:E181"/>
    <mergeCell ref="A182:E182"/>
    <mergeCell ref="A169:E169"/>
    <mergeCell ref="A171:E171"/>
    <mergeCell ref="A172:E172"/>
    <mergeCell ref="A173:E173"/>
    <mergeCell ref="A174:E174"/>
    <mergeCell ref="A176:F176"/>
    <mergeCell ref="A200:E200"/>
    <mergeCell ref="A201:E201"/>
    <mergeCell ref="A202:E202"/>
    <mergeCell ref="A204:E204"/>
    <mergeCell ref="A205:E205"/>
    <mergeCell ref="A191:E191"/>
    <mergeCell ref="A192:E192"/>
    <mergeCell ref="A193:E193"/>
    <mergeCell ref="A194:E194"/>
    <mergeCell ref="A196:F196"/>
    <mergeCell ref="A225:F225"/>
    <mergeCell ref="A228:E228"/>
    <mergeCell ref="A229:E229"/>
    <mergeCell ref="A230:E230"/>
    <mergeCell ref="A211:F211"/>
    <mergeCell ref="A221:E221"/>
    <mergeCell ref="A222:E222"/>
    <mergeCell ref="A223:E223"/>
    <mergeCell ref="A206:E206"/>
    <mergeCell ref="A207:E207"/>
    <mergeCell ref="A209:F209"/>
    <mergeCell ref="A210:F210"/>
    <mergeCell ref="A244:E244"/>
    <mergeCell ref="A245:E245"/>
    <mergeCell ref="A246:E246"/>
    <mergeCell ref="A248:F248"/>
    <mergeCell ref="A232:E232"/>
    <mergeCell ref="A233:E233"/>
    <mergeCell ref="A234:E234"/>
    <mergeCell ref="A235:E235"/>
    <mergeCell ref="A237:F237"/>
    <mergeCell ref="A275:E275"/>
    <mergeCell ref="A276:E276"/>
    <mergeCell ref="A277:E277"/>
    <mergeCell ref="A279:F279"/>
    <mergeCell ref="A267:E267"/>
    <mergeCell ref="A269:F269"/>
    <mergeCell ref="A270:F270"/>
    <mergeCell ref="A271:F271"/>
    <mergeCell ref="A260:E260"/>
    <mergeCell ref="A261:E261"/>
    <mergeCell ref="A262:E262"/>
    <mergeCell ref="A264:E264"/>
    <mergeCell ref="A265:E265"/>
    <mergeCell ref="A266:E266"/>
    <mergeCell ref="A289:E289"/>
    <mergeCell ref="A291:F291"/>
    <mergeCell ref="A292:F292"/>
    <mergeCell ref="A282:E282"/>
    <mergeCell ref="A283:E283"/>
    <mergeCell ref="A284:E284"/>
    <mergeCell ref="A286:E286"/>
    <mergeCell ref="A287:E287"/>
    <mergeCell ref="A288:E288"/>
    <mergeCell ref="A307:E307"/>
    <mergeCell ref="A308:E308"/>
    <mergeCell ref="A309:E309"/>
    <mergeCell ref="A311:E311"/>
    <mergeCell ref="A312:E312"/>
    <mergeCell ref="A313:E313"/>
    <mergeCell ref="A300:E300"/>
    <mergeCell ref="A301:E301"/>
    <mergeCell ref="A302:E302"/>
    <mergeCell ref="A304:F304"/>
    <mergeCell ref="A342:E342"/>
    <mergeCell ref="A344:F344"/>
    <mergeCell ref="A345:F345"/>
    <mergeCell ref="A321:F321"/>
    <mergeCell ref="A322:F322"/>
    <mergeCell ref="A340:E340"/>
    <mergeCell ref="A341:E341"/>
    <mergeCell ref="A314:E314"/>
    <mergeCell ref="A316:E316"/>
    <mergeCell ref="A317:E317"/>
    <mergeCell ref="A318:E318"/>
    <mergeCell ref="A319:E319"/>
    <mergeCell ref="A320:F320"/>
    <mergeCell ref="A361:E361"/>
    <mergeCell ref="A362:E362"/>
    <mergeCell ref="A363:E363"/>
    <mergeCell ref="A365:E365"/>
    <mergeCell ref="A366:E366"/>
    <mergeCell ref="A367:E367"/>
    <mergeCell ref="A354:E354"/>
    <mergeCell ref="A355:E355"/>
    <mergeCell ref="A356:E356"/>
    <mergeCell ref="A358:F358"/>
    <mergeCell ref="A387:E387"/>
    <mergeCell ref="A388:E388"/>
    <mergeCell ref="A389:E389"/>
    <mergeCell ref="A382:E382"/>
    <mergeCell ref="A383:E383"/>
    <mergeCell ref="A384:E384"/>
    <mergeCell ref="A386:E386"/>
    <mergeCell ref="A368:E368"/>
    <mergeCell ref="A370:E370"/>
    <mergeCell ref="A371:E371"/>
    <mergeCell ref="A372:E372"/>
    <mergeCell ref="A373:E373"/>
    <mergeCell ref="A375:F375"/>
  </mergeCells>
  <printOptions horizontalCentered="1"/>
  <pageMargins left="0.19685039370078741" right="0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2023-11-27T08:41:28Z</dcterms:modified>
</cp:coreProperties>
</file>