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codeName="ThisWorkbook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\\ed-ilion\TDS\ΘΕΜΑΤΑ ΔΗΜΟΤΙΚΟΥ ΣΥΜΒΟΥΛΙΟΥ\2024\15η ΣΥΝΕΔΡΙΑΣΗ\"/>
    </mc:Choice>
  </mc:AlternateContent>
  <xr:revisionPtr revIDLastSave="0" documentId="8_{6187248D-1B0F-47E6-86A5-FC31AD0E5BB0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Χρονοδιάγραμμα Δράσεων" sheetId="1" r:id="rId1"/>
    <sheet name="Sheet2" sheetId="5" r:id="rId2"/>
    <sheet name="Sheet1" sheetId="4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A15" i="1" l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B15" i="1"/>
  <c r="AK15" i="1" s="1"/>
  <c r="CA14" i="1"/>
  <c r="BZ14" i="1"/>
  <c r="BY14" i="1"/>
  <c r="BX14" i="1"/>
  <c r="BW14" i="1"/>
  <c r="BV14" i="1"/>
  <c r="BU14" i="1"/>
  <c r="BT14" i="1"/>
  <c r="BS14" i="1"/>
  <c r="BR14" i="1"/>
  <c r="BQ14" i="1"/>
  <c r="BP14" i="1"/>
  <c r="BO14" i="1"/>
  <c r="BN14" i="1"/>
  <c r="BM14" i="1"/>
  <c r="BL14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B14" i="1"/>
  <c r="AJ14" i="1" s="1"/>
  <c r="CA13" i="1"/>
  <c r="BZ13" i="1"/>
  <c r="BY13" i="1"/>
  <c r="BX13" i="1"/>
  <c r="BW13" i="1"/>
  <c r="BV13" i="1"/>
  <c r="BU13" i="1"/>
  <c r="BT13" i="1"/>
  <c r="BS13" i="1"/>
  <c r="BR13" i="1"/>
  <c r="BQ13" i="1"/>
  <c r="BP13" i="1"/>
  <c r="BO13" i="1"/>
  <c r="BN13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H13" i="1" s="1"/>
  <c r="J13" i="1"/>
  <c r="I13" i="1"/>
  <c r="B13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B12" i="1"/>
  <c r="AE12" i="1" s="1"/>
  <c r="CA11" i="1"/>
  <c r="BZ11" i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B11" i="1"/>
  <c r="Y11" i="1" s="1"/>
  <c r="CA10" i="1"/>
  <c r="BZ10" i="1"/>
  <c r="BY10" i="1"/>
  <c r="BX10" i="1"/>
  <c r="BW10" i="1"/>
  <c r="BV10" i="1"/>
  <c r="BU10" i="1"/>
  <c r="BT10" i="1"/>
  <c r="BS10" i="1"/>
  <c r="BR10" i="1"/>
  <c r="BQ10" i="1"/>
  <c r="BP10" i="1"/>
  <c r="BO10" i="1"/>
  <c r="BN10" i="1"/>
  <c r="BM10" i="1"/>
  <c r="BL10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B10" i="1"/>
  <c r="CA31" i="1"/>
  <c r="BZ31" i="1"/>
  <c r="BY31" i="1"/>
  <c r="BX31" i="1"/>
  <c r="BW31" i="1"/>
  <c r="BV31" i="1"/>
  <c r="BU31" i="1"/>
  <c r="BT31" i="1"/>
  <c r="BS31" i="1"/>
  <c r="BR31" i="1"/>
  <c r="BQ31" i="1"/>
  <c r="BP31" i="1"/>
  <c r="BO31" i="1"/>
  <c r="BN31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B31" i="1"/>
  <c r="AK31" i="1" s="1"/>
  <c r="CA30" i="1"/>
  <c r="BZ30" i="1"/>
  <c r="BY30" i="1"/>
  <c r="BX30" i="1"/>
  <c r="BW30" i="1"/>
  <c r="BV30" i="1"/>
  <c r="BU30" i="1"/>
  <c r="BT30" i="1"/>
  <c r="BS30" i="1"/>
  <c r="BR30" i="1"/>
  <c r="BQ30" i="1"/>
  <c r="BP30" i="1"/>
  <c r="BO30" i="1"/>
  <c r="BN30" i="1"/>
  <c r="BM30" i="1"/>
  <c r="BL30" i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B30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B29" i="1"/>
  <c r="AF29" i="1" s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B28" i="1"/>
  <c r="AE28" i="1" s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B27" i="1"/>
  <c r="AA27" i="1" s="1"/>
  <c r="CA26" i="1"/>
  <c r="BZ26" i="1"/>
  <c r="BY26" i="1"/>
  <c r="BX26" i="1"/>
  <c r="BW26" i="1"/>
  <c r="BV26" i="1"/>
  <c r="BU26" i="1"/>
  <c r="BT26" i="1"/>
  <c r="BS26" i="1"/>
  <c r="BR26" i="1"/>
  <c r="BQ26" i="1"/>
  <c r="BP26" i="1"/>
  <c r="BO26" i="1"/>
  <c r="BN26" i="1"/>
  <c r="BM26" i="1"/>
  <c r="BL26" i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R26" i="1"/>
  <c r="Q26" i="1"/>
  <c r="P26" i="1"/>
  <c r="O26" i="1"/>
  <c r="N26" i="1"/>
  <c r="M26" i="1"/>
  <c r="L26" i="1"/>
  <c r="K26" i="1"/>
  <c r="J26" i="1"/>
  <c r="I26" i="1"/>
  <c r="B26" i="1"/>
  <c r="S26" i="1" s="1"/>
  <c r="CA39" i="1"/>
  <c r="BZ39" i="1"/>
  <c r="BY39" i="1"/>
  <c r="BX39" i="1"/>
  <c r="BW39" i="1"/>
  <c r="BV39" i="1"/>
  <c r="BU39" i="1"/>
  <c r="BT39" i="1"/>
  <c r="BS39" i="1"/>
  <c r="BR39" i="1"/>
  <c r="BQ39" i="1"/>
  <c r="BP39" i="1"/>
  <c r="BO39" i="1"/>
  <c r="BN39" i="1"/>
  <c r="BM39" i="1"/>
  <c r="BL39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B39" i="1"/>
  <c r="AK39" i="1" s="1"/>
  <c r="CA38" i="1"/>
  <c r="BZ38" i="1"/>
  <c r="BY38" i="1"/>
  <c r="BX38" i="1"/>
  <c r="BW38" i="1"/>
  <c r="BV38" i="1"/>
  <c r="BU38" i="1"/>
  <c r="BT38" i="1"/>
  <c r="BS38" i="1"/>
  <c r="BR38" i="1"/>
  <c r="BQ38" i="1"/>
  <c r="BP38" i="1"/>
  <c r="BO38" i="1"/>
  <c r="BN38" i="1"/>
  <c r="BM38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B38" i="1"/>
  <c r="CA37" i="1"/>
  <c r="BZ37" i="1"/>
  <c r="BY37" i="1"/>
  <c r="BX37" i="1"/>
  <c r="BW37" i="1"/>
  <c r="BV37" i="1"/>
  <c r="BU37" i="1"/>
  <c r="BT37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B37" i="1"/>
  <c r="AF37" i="1" s="1"/>
  <c r="CA36" i="1"/>
  <c r="BZ36" i="1"/>
  <c r="BY36" i="1"/>
  <c r="BX36" i="1"/>
  <c r="BW36" i="1"/>
  <c r="BV36" i="1"/>
  <c r="BU36" i="1"/>
  <c r="BT36" i="1"/>
  <c r="BS36" i="1"/>
  <c r="BR36" i="1"/>
  <c r="BQ36" i="1"/>
  <c r="BP36" i="1"/>
  <c r="BO36" i="1"/>
  <c r="BN36" i="1"/>
  <c r="BM36" i="1"/>
  <c r="BL36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B36" i="1"/>
  <c r="AE36" i="1" s="1"/>
  <c r="CA35" i="1"/>
  <c r="BZ35" i="1"/>
  <c r="BY35" i="1"/>
  <c r="BX35" i="1"/>
  <c r="BW35" i="1"/>
  <c r="BV35" i="1"/>
  <c r="BU35" i="1"/>
  <c r="BT35" i="1"/>
  <c r="BS35" i="1"/>
  <c r="BR35" i="1"/>
  <c r="BQ35" i="1"/>
  <c r="BP35" i="1"/>
  <c r="BO35" i="1"/>
  <c r="BN35" i="1"/>
  <c r="BM35" i="1"/>
  <c r="BL35" i="1"/>
  <c r="BK3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B35" i="1"/>
  <c r="Z35" i="1" s="1"/>
  <c r="CA34" i="1"/>
  <c r="BZ34" i="1"/>
  <c r="BY34" i="1"/>
  <c r="BX34" i="1"/>
  <c r="BW34" i="1"/>
  <c r="BV34" i="1"/>
  <c r="BU34" i="1"/>
  <c r="BT34" i="1"/>
  <c r="BS34" i="1"/>
  <c r="BR34" i="1"/>
  <c r="BQ34" i="1"/>
  <c r="BP34" i="1"/>
  <c r="BO34" i="1"/>
  <c r="BN34" i="1"/>
  <c r="BM34" i="1"/>
  <c r="BL34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R34" i="1"/>
  <c r="Q34" i="1"/>
  <c r="P34" i="1"/>
  <c r="O34" i="1"/>
  <c r="N34" i="1"/>
  <c r="M34" i="1"/>
  <c r="L34" i="1"/>
  <c r="K34" i="1"/>
  <c r="J34" i="1"/>
  <c r="I34" i="1"/>
  <c r="B34" i="1"/>
  <c r="S34" i="1" s="1"/>
  <c r="CA47" i="1"/>
  <c r="BZ47" i="1"/>
  <c r="BY47" i="1"/>
  <c r="BX47" i="1"/>
  <c r="BW47" i="1"/>
  <c r="BV47" i="1"/>
  <c r="BU47" i="1"/>
  <c r="BT47" i="1"/>
  <c r="BS47" i="1"/>
  <c r="BR47" i="1"/>
  <c r="BQ47" i="1"/>
  <c r="BP47" i="1"/>
  <c r="BO47" i="1"/>
  <c r="BN47" i="1"/>
  <c r="BM47" i="1"/>
  <c r="BL47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B47" i="1"/>
  <c r="AK47" i="1" s="1"/>
  <c r="CA46" i="1"/>
  <c r="BZ46" i="1"/>
  <c r="BY46" i="1"/>
  <c r="BX46" i="1"/>
  <c r="BW46" i="1"/>
  <c r="BV46" i="1"/>
  <c r="BU46" i="1"/>
  <c r="BT46" i="1"/>
  <c r="BS46" i="1"/>
  <c r="BR46" i="1"/>
  <c r="BQ46" i="1"/>
  <c r="BP46" i="1"/>
  <c r="BO46" i="1"/>
  <c r="BN46" i="1"/>
  <c r="BM46" i="1"/>
  <c r="BL46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B46" i="1"/>
  <c r="AJ46" i="1" s="1"/>
  <c r="CA45" i="1"/>
  <c r="BZ45" i="1"/>
  <c r="BY45" i="1"/>
  <c r="BX45" i="1"/>
  <c r="BW45" i="1"/>
  <c r="BV45" i="1"/>
  <c r="BU45" i="1"/>
  <c r="BT45" i="1"/>
  <c r="BS45" i="1"/>
  <c r="BR45" i="1"/>
  <c r="BQ45" i="1"/>
  <c r="BP45" i="1"/>
  <c r="BO45" i="1"/>
  <c r="BN45" i="1"/>
  <c r="BM45" i="1"/>
  <c r="BL45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B45" i="1"/>
  <c r="AF45" i="1" s="1"/>
  <c r="CA44" i="1"/>
  <c r="BZ44" i="1"/>
  <c r="BY44" i="1"/>
  <c r="BX44" i="1"/>
  <c r="BW44" i="1"/>
  <c r="BV44" i="1"/>
  <c r="BU44" i="1"/>
  <c r="BT44" i="1"/>
  <c r="BS44" i="1"/>
  <c r="BR44" i="1"/>
  <c r="BQ44" i="1"/>
  <c r="BP44" i="1"/>
  <c r="BO44" i="1"/>
  <c r="BN44" i="1"/>
  <c r="BM44" i="1"/>
  <c r="BL44" i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B44" i="1"/>
  <c r="AE44" i="1" s="1"/>
  <c r="CA43" i="1"/>
  <c r="BZ43" i="1"/>
  <c r="BY43" i="1"/>
  <c r="BX43" i="1"/>
  <c r="BW43" i="1"/>
  <c r="BV43" i="1"/>
  <c r="BU43" i="1"/>
  <c r="BT43" i="1"/>
  <c r="BS43" i="1"/>
  <c r="BR43" i="1"/>
  <c r="BQ43" i="1"/>
  <c r="BP43" i="1"/>
  <c r="BO43" i="1"/>
  <c r="BN43" i="1"/>
  <c r="BM43" i="1"/>
  <c r="BL43" i="1"/>
  <c r="BK43" i="1"/>
  <c r="BJ43" i="1"/>
  <c r="BI43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B43" i="1"/>
  <c r="W43" i="1" s="1"/>
  <c r="CA42" i="1"/>
  <c r="BZ42" i="1"/>
  <c r="BY42" i="1"/>
  <c r="BX42" i="1"/>
  <c r="BW42" i="1"/>
  <c r="BV42" i="1"/>
  <c r="BU42" i="1"/>
  <c r="BT42" i="1"/>
  <c r="BS42" i="1"/>
  <c r="BR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R42" i="1"/>
  <c r="Q42" i="1"/>
  <c r="P42" i="1"/>
  <c r="O42" i="1"/>
  <c r="N42" i="1"/>
  <c r="M42" i="1"/>
  <c r="L42" i="1"/>
  <c r="K42" i="1"/>
  <c r="J42" i="1"/>
  <c r="I42" i="1"/>
  <c r="B42" i="1"/>
  <c r="S42" i="1" s="1"/>
  <c r="G9" i="1"/>
  <c r="F9" i="1"/>
  <c r="H47" i="1" l="1"/>
  <c r="H46" i="1"/>
  <c r="H43" i="1"/>
  <c r="H39" i="1"/>
  <c r="H38" i="1"/>
  <c r="H31" i="1"/>
  <c r="H30" i="1"/>
  <c r="H10" i="1"/>
  <c r="H12" i="1"/>
  <c r="H15" i="1"/>
  <c r="AG14" i="1"/>
  <c r="AH14" i="1"/>
  <c r="AI14" i="1"/>
  <c r="W11" i="1"/>
  <c r="X11" i="1"/>
  <c r="H29" i="1"/>
  <c r="H28" i="1"/>
  <c r="H26" i="1"/>
  <c r="W27" i="1"/>
  <c r="H27" i="1" s="1"/>
  <c r="Y27" i="1"/>
  <c r="Z27" i="1"/>
  <c r="X27" i="1"/>
  <c r="H36" i="1"/>
  <c r="H37" i="1"/>
  <c r="H34" i="1"/>
  <c r="Y35" i="1"/>
  <c r="W35" i="1"/>
  <c r="X35" i="1"/>
  <c r="H45" i="1"/>
  <c r="H44" i="1"/>
  <c r="H42" i="1"/>
  <c r="BV9" i="1"/>
  <c r="BP9" i="1"/>
  <c r="BD9" i="1"/>
  <c r="Q9" i="1"/>
  <c r="AC9" i="1"/>
  <c r="AQ9" i="1"/>
  <c r="T9" i="1"/>
  <c r="AS9" i="1"/>
  <c r="BG9" i="1"/>
  <c r="BT9" i="1"/>
  <c r="I9" i="1"/>
  <c r="AI9" i="1"/>
  <c r="AV9" i="1"/>
  <c r="BH9" i="1"/>
  <c r="BU9" i="1"/>
  <c r="X9" i="1"/>
  <c r="AW9" i="1"/>
  <c r="BI9" i="1"/>
  <c r="BW9" i="1"/>
  <c r="BL9" i="1"/>
  <c r="S9" i="1"/>
  <c r="AF9" i="1"/>
  <c r="AR9" i="1"/>
  <c r="BE9" i="1"/>
  <c r="BQ9" i="1"/>
  <c r="AG9" i="1"/>
  <c r="U9" i="1"/>
  <c r="K9" i="1"/>
  <c r="AJ9" i="1"/>
  <c r="L9" i="1"/>
  <c r="Y9" i="1"/>
  <c r="AK9" i="1"/>
  <c r="AY9" i="1"/>
  <c r="BX9" i="1"/>
  <c r="M9" i="1"/>
  <c r="AA9" i="1"/>
  <c r="AN9" i="1"/>
  <c r="AZ9" i="1"/>
  <c r="BM9" i="1"/>
  <c r="BY9" i="1"/>
  <c r="P9" i="1"/>
  <c r="AB9" i="1"/>
  <c r="AO9" i="1"/>
  <c r="BA9" i="1"/>
  <c r="BO9" i="1"/>
  <c r="N9" i="1"/>
  <c r="AD9" i="1"/>
  <c r="AT9" i="1"/>
  <c r="BB9" i="1"/>
  <c r="BR9" i="1"/>
  <c r="BZ9" i="1"/>
  <c r="V9" i="1"/>
  <c r="AL9" i="1"/>
  <c r="BJ9" i="1"/>
  <c r="O9" i="1"/>
  <c r="W9" i="1"/>
  <c r="AE9" i="1"/>
  <c r="AM9" i="1"/>
  <c r="AU9" i="1"/>
  <c r="BC9" i="1"/>
  <c r="BK9" i="1"/>
  <c r="BS9" i="1"/>
  <c r="CA9" i="1"/>
  <c r="J9" i="1"/>
  <c r="R9" i="1"/>
  <c r="Z9" i="1"/>
  <c r="AH9" i="1"/>
  <c r="AP9" i="1"/>
  <c r="AX9" i="1"/>
  <c r="BF9" i="1"/>
  <c r="BN9" i="1"/>
  <c r="CA23" i="1"/>
  <c r="BZ23" i="1"/>
  <c r="BY23" i="1"/>
  <c r="BX23" i="1"/>
  <c r="BW23" i="1"/>
  <c r="BV23" i="1"/>
  <c r="BU23" i="1"/>
  <c r="BT23" i="1"/>
  <c r="BS23" i="1"/>
  <c r="BR23" i="1"/>
  <c r="BQ23" i="1"/>
  <c r="BP23" i="1"/>
  <c r="BO23" i="1"/>
  <c r="BN23" i="1"/>
  <c r="BM23" i="1"/>
  <c r="BL23" i="1"/>
  <c r="BK23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B23" i="1"/>
  <c r="AX23" i="1" s="1"/>
  <c r="CA22" i="1"/>
  <c r="BZ22" i="1"/>
  <c r="BY22" i="1"/>
  <c r="BX22" i="1"/>
  <c r="BW22" i="1"/>
  <c r="BV22" i="1"/>
  <c r="BU22" i="1"/>
  <c r="BT22" i="1"/>
  <c r="BS22" i="1"/>
  <c r="BR22" i="1"/>
  <c r="BQ22" i="1"/>
  <c r="BP22" i="1"/>
  <c r="BO22" i="1"/>
  <c r="BN22" i="1"/>
  <c r="BM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P22" i="1"/>
  <c r="AO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B22" i="1"/>
  <c r="AV22" i="1" s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B21" i="1"/>
  <c r="CA20" i="1"/>
  <c r="BZ20" i="1"/>
  <c r="BY20" i="1"/>
  <c r="BX20" i="1"/>
  <c r="BW20" i="1"/>
  <c r="BV20" i="1"/>
  <c r="BU20" i="1"/>
  <c r="BT20" i="1"/>
  <c r="BS20" i="1"/>
  <c r="BR20" i="1"/>
  <c r="BQ20" i="1"/>
  <c r="BP20" i="1"/>
  <c r="BO20" i="1"/>
  <c r="BN20" i="1"/>
  <c r="BM20" i="1"/>
  <c r="BL20" i="1"/>
  <c r="BK20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B20" i="1"/>
  <c r="AE20" i="1" s="1"/>
  <c r="CA19" i="1"/>
  <c r="BZ19" i="1"/>
  <c r="BY19" i="1"/>
  <c r="BX19" i="1"/>
  <c r="BW19" i="1"/>
  <c r="BV19" i="1"/>
  <c r="BU19" i="1"/>
  <c r="BT19" i="1"/>
  <c r="BS19" i="1"/>
  <c r="BR19" i="1"/>
  <c r="BQ19" i="1"/>
  <c r="BP19" i="1"/>
  <c r="BO19" i="1"/>
  <c r="BN19" i="1"/>
  <c r="BM19" i="1"/>
  <c r="BL19" i="1"/>
  <c r="BK19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B19" i="1"/>
  <c r="Y19" i="1" s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B18" i="1"/>
  <c r="G17" i="1"/>
  <c r="F17" i="1"/>
  <c r="G25" i="1"/>
  <c r="F25" i="1"/>
  <c r="G33" i="1"/>
  <c r="F33" i="1"/>
  <c r="G41" i="1"/>
  <c r="F41" i="1"/>
  <c r="CA55" i="1"/>
  <c r="BZ55" i="1"/>
  <c r="BY55" i="1"/>
  <c r="BX55" i="1"/>
  <c r="BW55" i="1"/>
  <c r="BV55" i="1"/>
  <c r="BU55" i="1"/>
  <c r="BT55" i="1"/>
  <c r="BS55" i="1"/>
  <c r="BR55" i="1"/>
  <c r="BQ55" i="1"/>
  <c r="BP55" i="1"/>
  <c r="BO55" i="1"/>
  <c r="BN55" i="1"/>
  <c r="BM55" i="1"/>
  <c r="BL55" i="1"/>
  <c r="BK55" i="1"/>
  <c r="BJ55" i="1"/>
  <c r="BI55" i="1"/>
  <c r="BH55" i="1"/>
  <c r="BG55" i="1"/>
  <c r="BF55" i="1"/>
  <c r="BE55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B55" i="1"/>
  <c r="CA54" i="1"/>
  <c r="BZ54" i="1"/>
  <c r="BY54" i="1"/>
  <c r="BX54" i="1"/>
  <c r="BW54" i="1"/>
  <c r="BV54" i="1"/>
  <c r="BU54" i="1"/>
  <c r="BT54" i="1"/>
  <c r="BS54" i="1"/>
  <c r="BR54" i="1"/>
  <c r="BQ54" i="1"/>
  <c r="BP54" i="1"/>
  <c r="BO54" i="1"/>
  <c r="BN54" i="1"/>
  <c r="BM54" i="1"/>
  <c r="BL54" i="1"/>
  <c r="BK54" i="1"/>
  <c r="BJ54" i="1"/>
  <c r="BI54" i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T54" i="1"/>
  <c r="AR54" i="1"/>
  <c r="AQ54" i="1"/>
  <c r="AO54" i="1"/>
  <c r="AL54" i="1"/>
  <c r="AJ54" i="1"/>
  <c r="AI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B54" i="1"/>
  <c r="AV54" i="1" s="1"/>
  <c r="CA53" i="1"/>
  <c r="BZ53" i="1"/>
  <c r="BY53" i="1"/>
  <c r="BX53" i="1"/>
  <c r="BW53" i="1"/>
  <c r="BV53" i="1"/>
  <c r="BU53" i="1"/>
  <c r="BT53" i="1"/>
  <c r="BS53" i="1"/>
  <c r="BR53" i="1"/>
  <c r="BQ53" i="1"/>
  <c r="BP53" i="1"/>
  <c r="BO53" i="1"/>
  <c r="BN53" i="1"/>
  <c r="BM53" i="1"/>
  <c r="BL53" i="1"/>
  <c r="BK53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B53" i="1"/>
  <c r="AF53" i="1" s="1"/>
  <c r="CA52" i="1"/>
  <c r="BZ52" i="1"/>
  <c r="BY52" i="1"/>
  <c r="BX52" i="1"/>
  <c r="BW52" i="1"/>
  <c r="BV52" i="1"/>
  <c r="BU52" i="1"/>
  <c r="BT52" i="1"/>
  <c r="BS52" i="1"/>
  <c r="BR52" i="1"/>
  <c r="BQ52" i="1"/>
  <c r="BP52" i="1"/>
  <c r="BO52" i="1"/>
  <c r="BN52" i="1"/>
  <c r="BM52" i="1"/>
  <c r="BL52" i="1"/>
  <c r="BK52" i="1"/>
  <c r="BJ52" i="1"/>
  <c r="BI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B52" i="1"/>
  <c r="AE52" i="1" s="1"/>
  <c r="CA51" i="1"/>
  <c r="BZ51" i="1"/>
  <c r="BY51" i="1"/>
  <c r="BX51" i="1"/>
  <c r="BW51" i="1"/>
  <c r="BV51" i="1"/>
  <c r="BU51" i="1"/>
  <c r="BT51" i="1"/>
  <c r="BS51" i="1"/>
  <c r="BR51" i="1"/>
  <c r="BQ51" i="1"/>
  <c r="BP51" i="1"/>
  <c r="BO51" i="1"/>
  <c r="BN51" i="1"/>
  <c r="BM51" i="1"/>
  <c r="BL51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B51" i="1"/>
  <c r="V51" i="1"/>
  <c r="T51" i="1"/>
  <c r="S51" i="1"/>
  <c r="R51" i="1"/>
  <c r="Q51" i="1"/>
  <c r="P51" i="1"/>
  <c r="O51" i="1"/>
  <c r="N51" i="1"/>
  <c r="M51" i="1"/>
  <c r="L51" i="1"/>
  <c r="K51" i="1"/>
  <c r="J51" i="1"/>
  <c r="I51" i="1"/>
  <c r="B51" i="1"/>
  <c r="AA51" i="1" s="1"/>
  <c r="CA50" i="1"/>
  <c r="BZ50" i="1"/>
  <c r="BY50" i="1"/>
  <c r="BX50" i="1"/>
  <c r="BW50" i="1"/>
  <c r="BV50" i="1"/>
  <c r="BU50" i="1"/>
  <c r="BT50" i="1"/>
  <c r="BS50" i="1"/>
  <c r="BR50" i="1"/>
  <c r="BQ50" i="1"/>
  <c r="BP50" i="1"/>
  <c r="BO50" i="1"/>
  <c r="BN50" i="1"/>
  <c r="BM50" i="1"/>
  <c r="BL50" i="1"/>
  <c r="BK50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R50" i="1"/>
  <c r="Q50" i="1"/>
  <c r="P50" i="1"/>
  <c r="O50" i="1"/>
  <c r="N50" i="1"/>
  <c r="M50" i="1"/>
  <c r="L50" i="1"/>
  <c r="K50" i="1"/>
  <c r="J50" i="1"/>
  <c r="I50" i="1"/>
  <c r="B50" i="1"/>
  <c r="S50" i="1" s="1"/>
  <c r="G49" i="1"/>
  <c r="F49" i="1"/>
  <c r="B63" i="1"/>
  <c r="B62" i="1"/>
  <c r="B61" i="1"/>
  <c r="B60" i="1"/>
  <c r="B59" i="1"/>
  <c r="B58" i="1"/>
  <c r="G57" i="1"/>
  <c r="F57" i="1"/>
  <c r="H35" i="1" l="1"/>
  <c r="H14" i="1"/>
  <c r="H11" i="1"/>
  <c r="BY49" i="1"/>
  <c r="H55" i="1"/>
  <c r="BY41" i="1"/>
  <c r="BY33" i="1"/>
  <c r="H20" i="1"/>
  <c r="H18" i="1"/>
  <c r="H9" i="1"/>
  <c r="BY17" i="1"/>
  <c r="BS17" i="1"/>
  <c r="H21" i="1"/>
  <c r="H23" i="1"/>
  <c r="O17" i="1"/>
  <c r="AE17" i="1"/>
  <c r="BC17" i="1"/>
  <c r="BK17" i="1"/>
  <c r="CA17" i="1"/>
  <c r="N17" i="1"/>
  <c r="V17" i="1"/>
  <c r="AD17" i="1"/>
  <c r="AL17" i="1"/>
  <c r="AT17" i="1"/>
  <c r="BB17" i="1"/>
  <c r="BJ17" i="1"/>
  <c r="BR17" i="1"/>
  <c r="BZ17" i="1"/>
  <c r="AU17" i="1"/>
  <c r="P17" i="1"/>
  <c r="X17" i="1"/>
  <c r="AF17" i="1"/>
  <c r="AN17" i="1"/>
  <c r="AV17" i="1"/>
  <c r="BD17" i="1"/>
  <c r="BL17" i="1"/>
  <c r="BT17" i="1"/>
  <c r="AI22" i="1"/>
  <c r="AQ22" i="1"/>
  <c r="I17" i="1"/>
  <c r="Q17" i="1"/>
  <c r="Y17" i="1"/>
  <c r="AG17" i="1"/>
  <c r="AO17" i="1"/>
  <c r="AW17" i="1"/>
  <c r="BE17" i="1"/>
  <c r="BM17" i="1"/>
  <c r="BU17" i="1"/>
  <c r="W19" i="1"/>
  <c r="AJ22" i="1"/>
  <c r="AR22" i="1"/>
  <c r="J17" i="1"/>
  <c r="R17" i="1"/>
  <c r="Z17" i="1"/>
  <c r="AH17" i="1"/>
  <c r="AP17" i="1"/>
  <c r="AX17" i="1"/>
  <c r="BF17" i="1"/>
  <c r="BN17" i="1"/>
  <c r="BV17" i="1"/>
  <c r="X19" i="1"/>
  <c r="AK22" i="1"/>
  <c r="AS22" i="1"/>
  <c r="K17" i="1"/>
  <c r="S17" i="1"/>
  <c r="AA17" i="1"/>
  <c r="AI17" i="1"/>
  <c r="AQ17" i="1"/>
  <c r="AY17" i="1"/>
  <c r="BG17" i="1"/>
  <c r="BO17" i="1"/>
  <c r="BW17" i="1"/>
  <c r="AL22" i="1"/>
  <c r="AT22" i="1"/>
  <c r="W17" i="1"/>
  <c r="AM17" i="1"/>
  <c r="L17" i="1"/>
  <c r="T17" i="1"/>
  <c r="AB17" i="1"/>
  <c r="AJ17" i="1"/>
  <c r="AR17" i="1"/>
  <c r="AZ17" i="1"/>
  <c r="BH17" i="1"/>
  <c r="BP17" i="1"/>
  <c r="BX17" i="1"/>
  <c r="AM22" i="1"/>
  <c r="AU22" i="1"/>
  <c r="M17" i="1"/>
  <c r="U17" i="1"/>
  <c r="AC17" i="1"/>
  <c r="AK17" i="1"/>
  <c r="AS17" i="1"/>
  <c r="BA17" i="1"/>
  <c r="BI17" i="1"/>
  <c r="BQ17" i="1"/>
  <c r="AN22" i="1"/>
  <c r="BY25" i="1"/>
  <c r="N25" i="1"/>
  <c r="AL25" i="1"/>
  <c r="BJ25" i="1"/>
  <c r="BZ25" i="1"/>
  <c r="O25" i="1"/>
  <c r="AE25" i="1"/>
  <c r="AU25" i="1"/>
  <c r="BK25" i="1"/>
  <c r="BS25" i="1"/>
  <c r="CA25" i="1"/>
  <c r="P25" i="1"/>
  <c r="J25" i="1"/>
  <c r="R25" i="1"/>
  <c r="Z25" i="1"/>
  <c r="AP25" i="1"/>
  <c r="AX25" i="1"/>
  <c r="BN25" i="1"/>
  <c r="BV25" i="1"/>
  <c r="K25" i="1"/>
  <c r="S25" i="1"/>
  <c r="AA25" i="1"/>
  <c r="AI25" i="1"/>
  <c r="AQ25" i="1"/>
  <c r="AY25" i="1"/>
  <c r="BG25" i="1"/>
  <c r="BO25" i="1"/>
  <c r="BW25" i="1"/>
  <c r="V25" i="1"/>
  <c r="AT25" i="1"/>
  <c r="W25" i="1"/>
  <c r="BC25" i="1"/>
  <c r="X25" i="1"/>
  <c r="AF25" i="1"/>
  <c r="AV25" i="1"/>
  <c r="BL25" i="1"/>
  <c r="BT25" i="1"/>
  <c r="I25" i="1"/>
  <c r="Y25" i="1"/>
  <c r="AO25" i="1"/>
  <c r="AW25" i="1"/>
  <c r="BM25" i="1"/>
  <c r="BU25" i="1"/>
  <c r="L25" i="1"/>
  <c r="T25" i="1"/>
  <c r="AB25" i="1"/>
  <c r="AJ25" i="1"/>
  <c r="AR25" i="1"/>
  <c r="AZ25" i="1"/>
  <c r="BH25" i="1"/>
  <c r="BP25" i="1"/>
  <c r="BX25" i="1"/>
  <c r="AD25" i="1"/>
  <c r="BB25" i="1"/>
  <c r="BR25" i="1"/>
  <c r="AM25" i="1"/>
  <c r="AN25" i="1"/>
  <c r="BD25" i="1"/>
  <c r="Q25" i="1"/>
  <c r="AG25" i="1"/>
  <c r="BE25" i="1"/>
  <c r="AH25" i="1"/>
  <c r="BF25" i="1"/>
  <c r="M25" i="1"/>
  <c r="U25" i="1"/>
  <c r="AC25" i="1"/>
  <c r="AK25" i="1"/>
  <c r="AS25" i="1"/>
  <c r="BA25" i="1"/>
  <c r="BI25" i="1"/>
  <c r="BQ25" i="1"/>
  <c r="AD33" i="1"/>
  <c r="BB33" i="1"/>
  <c r="BR33" i="1"/>
  <c r="W33" i="1"/>
  <c r="AU33" i="1"/>
  <c r="BS33" i="1"/>
  <c r="P33" i="1"/>
  <c r="AF33" i="1"/>
  <c r="AV33" i="1"/>
  <c r="BL33" i="1"/>
  <c r="J33" i="1"/>
  <c r="AH33" i="1"/>
  <c r="AX33" i="1"/>
  <c r="BN33" i="1"/>
  <c r="K33" i="1"/>
  <c r="S33" i="1"/>
  <c r="AA33" i="1"/>
  <c r="AI33" i="1"/>
  <c r="AQ33" i="1"/>
  <c r="AY33" i="1"/>
  <c r="BG33" i="1"/>
  <c r="BO33" i="1"/>
  <c r="BW33" i="1"/>
  <c r="V33" i="1"/>
  <c r="AT33" i="1"/>
  <c r="AE33" i="1"/>
  <c r="BC33" i="1"/>
  <c r="CA33" i="1"/>
  <c r="X33" i="1"/>
  <c r="AN33" i="1"/>
  <c r="BD33" i="1"/>
  <c r="BT33" i="1"/>
  <c r="I33" i="1"/>
  <c r="Q33" i="1"/>
  <c r="Y33" i="1"/>
  <c r="AO33" i="1"/>
  <c r="BE33" i="1"/>
  <c r="R33" i="1"/>
  <c r="Z33" i="1"/>
  <c r="AP33" i="1"/>
  <c r="BF33" i="1"/>
  <c r="BV33" i="1"/>
  <c r="L33" i="1"/>
  <c r="T33" i="1"/>
  <c r="AB33" i="1"/>
  <c r="AJ33" i="1"/>
  <c r="AR33" i="1"/>
  <c r="AZ33" i="1"/>
  <c r="BH33" i="1"/>
  <c r="BP33" i="1"/>
  <c r="BX33" i="1"/>
  <c r="N33" i="1"/>
  <c r="AL33" i="1"/>
  <c r="BJ33" i="1"/>
  <c r="BZ33" i="1"/>
  <c r="O33" i="1"/>
  <c r="AM33" i="1"/>
  <c r="BK33" i="1"/>
  <c r="AG33" i="1"/>
  <c r="AW33" i="1"/>
  <c r="BM33" i="1"/>
  <c r="BU33" i="1"/>
  <c r="M33" i="1"/>
  <c r="U33" i="1"/>
  <c r="AC33" i="1"/>
  <c r="AK33" i="1"/>
  <c r="AS33" i="1"/>
  <c r="BA33" i="1"/>
  <c r="BI33" i="1"/>
  <c r="BQ33" i="1"/>
  <c r="BZ41" i="1"/>
  <c r="AE41" i="1"/>
  <c r="AU41" i="1"/>
  <c r="BS41" i="1"/>
  <c r="CA41" i="1"/>
  <c r="P41" i="1"/>
  <c r="AN41" i="1"/>
  <c r="BD41" i="1"/>
  <c r="I41" i="1"/>
  <c r="Q41" i="1"/>
  <c r="Y41" i="1"/>
  <c r="AG41" i="1"/>
  <c r="AO41" i="1"/>
  <c r="AW41" i="1"/>
  <c r="BE41" i="1"/>
  <c r="BM41" i="1"/>
  <c r="BU41" i="1"/>
  <c r="J41" i="1"/>
  <c r="R41" i="1"/>
  <c r="Z41" i="1"/>
  <c r="AH41" i="1"/>
  <c r="AP41" i="1"/>
  <c r="AX41" i="1"/>
  <c r="BF41" i="1"/>
  <c r="BN41" i="1"/>
  <c r="BV41" i="1"/>
  <c r="K41" i="1"/>
  <c r="S41" i="1"/>
  <c r="AA41" i="1"/>
  <c r="AI41" i="1"/>
  <c r="AQ41" i="1"/>
  <c r="AY41" i="1"/>
  <c r="BG41" i="1"/>
  <c r="BO41" i="1"/>
  <c r="BW41" i="1"/>
  <c r="N41" i="1"/>
  <c r="AD41" i="1"/>
  <c r="AT41" i="1"/>
  <c r="BJ41" i="1"/>
  <c r="O41" i="1"/>
  <c r="AM41" i="1"/>
  <c r="BK41" i="1"/>
  <c r="X41" i="1"/>
  <c r="AV41" i="1"/>
  <c r="BL41" i="1"/>
  <c r="BT41" i="1"/>
  <c r="L41" i="1"/>
  <c r="T41" i="1"/>
  <c r="AB41" i="1"/>
  <c r="AJ41" i="1"/>
  <c r="AR41" i="1"/>
  <c r="AZ41" i="1"/>
  <c r="BH41" i="1"/>
  <c r="BP41" i="1"/>
  <c r="BX41" i="1"/>
  <c r="V41" i="1"/>
  <c r="AL41" i="1"/>
  <c r="BB41" i="1"/>
  <c r="BR41" i="1"/>
  <c r="W41" i="1"/>
  <c r="BC41" i="1"/>
  <c r="AF41" i="1"/>
  <c r="M41" i="1"/>
  <c r="U41" i="1"/>
  <c r="AC41" i="1"/>
  <c r="AK41" i="1"/>
  <c r="AS41" i="1"/>
  <c r="BA41" i="1"/>
  <c r="BI41" i="1"/>
  <c r="BQ41" i="1"/>
  <c r="H52" i="1"/>
  <c r="H53" i="1"/>
  <c r="H50" i="1"/>
  <c r="AL49" i="1"/>
  <c r="BJ49" i="1"/>
  <c r="O49" i="1"/>
  <c r="W49" i="1"/>
  <c r="AE49" i="1"/>
  <c r="AM49" i="1"/>
  <c r="AU49" i="1"/>
  <c r="BC49" i="1"/>
  <c r="BK49" i="1"/>
  <c r="BS49" i="1"/>
  <c r="CA49" i="1"/>
  <c r="U51" i="1"/>
  <c r="AC51" i="1"/>
  <c r="AH54" i="1"/>
  <c r="AP54" i="1"/>
  <c r="Q49" i="1"/>
  <c r="AO49" i="1"/>
  <c r="BU49" i="1"/>
  <c r="J49" i="1"/>
  <c r="R49" i="1"/>
  <c r="Z49" i="1"/>
  <c r="AH49" i="1"/>
  <c r="AP49" i="1"/>
  <c r="AX49" i="1"/>
  <c r="BF49" i="1"/>
  <c r="BN49" i="1"/>
  <c r="BV49" i="1"/>
  <c r="X51" i="1"/>
  <c r="AK54" i="1"/>
  <c r="AS54" i="1"/>
  <c r="AD49" i="1"/>
  <c r="AF49" i="1"/>
  <c r="BE49" i="1"/>
  <c r="V49" i="1"/>
  <c r="BB49" i="1"/>
  <c r="X49" i="1"/>
  <c r="BD49" i="1"/>
  <c r="BL49" i="1"/>
  <c r="W51" i="1"/>
  <c r="H51" i="1" s="1"/>
  <c r="K49" i="1"/>
  <c r="AA49" i="1"/>
  <c r="AQ49" i="1"/>
  <c r="BG49" i="1"/>
  <c r="BW49" i="1"/>
  <c r="Y51" i="1"/>
  <c r="L49" i="1"/>
  <c r="AB49" i="1"/>
  <c r="AJ49" i="1"/>
  <c r="AZ49" i="1"/>
  <c r="BH49" i="1"/>
  <c r="BP49" i="1"/>
  <c r="BX49" i="1"/>
  <c r="Z51" i="1"/>
  <c r="AM54" i="1"/>
  <c r="AU54" i="1"/>
  <c r="N49" i="1"/>
  <c r="AT49" i="1"/>
  <c r="BR49" i="1"/>
  <c r="BZ49" i="1"/>
  <c r="P49" i="1"/>
  <c r="AN49" i="1"/>
  <c r="AV49" i="1"/>
  <c r="BT49" i="1"/>
  <c r="I49" i="1"/>
  <c r="Y49" i="1"/>
  <c r="AG49" i="1"/>
  <c r="AW49" i="1"/>
  <c r="BM49" i="1"/>
  <c r="S49" i="1"/>
  <c r="AI49" i="1"/>
  <c r="AY49" i="1"/>
  <c r="BO49" i="1"/>
  <c r="T49" i="1"/>
  <c r="AR49" i="1"/>
  <c r="M49" i="1"/>
  <c r="U49" i="1"/>
  <c r="AC49" i="1"/>
  <c r="AK49" i="1"/>
  <c r="AS49" i="1"/>
  <c r="BA49" i="1"/>
  <c r="BI49" i="1"/>
  <c r="BQ49" i="1"/>
  <c r="AN54" i="1"/>
  <c r="B99" i="1"/>
  <c r="B98" i="1"/>
  <c r="B97" i="1"/>
  <c r="B96" i="1"/>
  <c r="B95" i="1"/>
  <c r="B94" i="1"/>
  <c r="B93" i="1"/>
  <c r="B92" i="1"/>
  <c r="B91" i="1"/>
  <c r="B90" i="1"/>
  <c r="B89" i="1"/>
  <c r="B88" i="1"/>
  <c r="G87" i="1"/>
  <c r="F87" i="1"/>
  <c r="H22" i="1" l="1"/>
  <c r="H54" i="1"/>
  <c r="H33" i="1"/>
  <c r="H19" i="1"/>
  <c r="H17" i="1"/>
  <c r="H25" i="1"/>
  <c r="H41" i="1"/>
  <c r="H49" i="1"/>
  <c r="G73" i="1"/>
  <c r="G101" i="1" l="1"/>
  <c r="F101" i="1"/>
  <c r="F73" i="1"/>
  <c r="G115" i="1"/>
  <c r="F115" i="1"/>
  <c r="B113" i="1" l="1"/>
  <c r="B112" i="1"/>
  <c r="B111" i="1"/>
  <c r="B110" i="1"/>
  <c r="B109" i="1"/>
  <c r="B108" i="1"/>
  <c r="B85" i="1"/>
  <c r="B84" i="1"/>
  <c r="B83" i="1"/>
  <c r="B82" i="1"/>
  <c r="B81" i="1"/>
  <c r="B80" i="1"/>
  <c r="B127" i="1"/>
  <c r="B126" i="1"/>
  <c r="B125" i="1"/>
  <c r="B124" i="1"/>
  <c r="B123" i="1"/>
  <c r="B122" i="1"/>
  <c r="I8" i="1" l="1"/>
  <c r="K8" i="1"/>
  <c r="J8" i="1"/>
  <c r="J62" i="1" l="1"/>
  <c r="J61" i="1"/>
  <c r="J58" i="1"/>
  <c r="J59" i="1"/>
  <c r="J63" i="1"/>
  <c r="J60" i="1"/>
  <c r="J57" i="1"/>
  <c r="K58" i="1"/>
  <c r="K59" i="1"/>
  <c r="K63" i="1"/>
  <c r="K62" i="1"/>
  <c r="K60" i="1"/>
  <c r="K61" i="1"/>
  <c r="K57" i="1"/>
  <c r="I60" i="1"/>
  <c r="I58" i="1"/>
  <c r="I62" i="1"/>
  <c r="I61" i="1"/>
  <c r="I63" i="1"/>
  <c r="I59" i="1"/>
  <c r="I57" i="1"/>
  <c r="J97" i="1"/>
  <c r="J96" i="1"/>
  <c r="J98" i="1"/>
  <c r="J95" i="1"/>
  <c r="J92" i="1"/>
  <c r="J91" i="1"/>
  <c r="J99" i="1"/>
  <c r="J93" i="1"/>
  <c r="J88" i="1"/>
  <c r="J89" i="1"/>
  <c r="J90" i="1"/>
  <c r="J94" i="1"/>
  <c r="J87" i="1"/>
  <c r="J115" i="1"/>
  <c r="K98" i="1"/>
  <c r="K99" i="1"/>
  <c r="K92" i="1"/>
  <c r="K89" i="1"/>
  <c r="K91" i="1"/>
  <c r="K90" i="1"/>
  <c r="K93" i="1"/>
  <c r="K95" i="1"/>
  <c r="K94" i="1"/>
  <c r="K96" i="1"/>
  <c r="K97" i="1"/>
  <c r="K88" i="1"/>
  <c r="K87" i="1"/>
  <c r="K115" i="1"/>
  <c r="I97" i="1"/>
  <c r="I96" i="1"/>
  <c r="I98" i="1"/>
  <c r="I94" i="1"/>
  <c r="I93" i="1"/>
  <c r="I99" i="1"/>
  <c r="I92" i="1"/>
  <c r="I88" i="1"/>
  <c r="I91" i="1"/>
  <c r="I89" i="1"/>
  <c r="I95" i="1"/>
  <c r="I90" i="1"/>
  <c r="I87" i="1"/>
  <c r="I115" i="1"/>
  <c r="J110" i="1"/>
  <c r="J111" i="1"/>
  <c r="J108" i="1"/>
  <c r="J109" i="1"/>
  <c r="J112" i="1"/>
  <c r="J113" i="1"/>
  <c r="K110" i="1"/>
  <c r="K111" i="1"/>
  <c r="K108" i="1"/>
  <c r="K109" i="1"/>
  <c r="K112" i="1"/>
  <c r="K113" i="1"/>
  <c r="I113" i="1"/>
  <c r="I110" i="1"/>
  <c r="I111" i="1"/>
  <c r="I108" i="1"/>
  <c r="I109" i="1"/>
  <c r="I112" i="1"/>
  <c r="K85" i="1"/>
  <c r="K83" i="1"/>
  <c r="K81" i="1"/>
  <c r="K84" i="1"/>
  <c r="K82" i="1"/>
  <c r="K80" i="1"/>
  <c r="J85" i="1"/>
  <c r="J80" i="1"/>
  <c r="J83" i="1"/>
  <c r="J81" i="1"/>
  <c r="J84" i="1"/>
  <c r="J82" i="1"/>
  <c r="I85" i="1"/>
  <c r="I83" i="1"/>
  <c r="I80" i="1"/>
  <c r="I84" i="1"/>
  <c r="I82" i="1"/>
  <c r="I81" i="1"/>
  <c r="J127" i="1"/>
  <c r="J125" i="1"/>
  <c r="J122" i="1"/>
  <c r="J126" i="1"/>
  <c r="J124" i="1"/>
  <c r="J123" i="1"/>
  <c r="K127" i="1"/>
  <c r="K125" i="1"/>
  <c r="K122" i="1"/>
  <c r="K126" i="1"/>
  <c r="K123" i="1"/>
  <c r="K124" i="1"/>
  <c r="I124" i="1"/>
  <c r="I127" i="1"/>
  <c r="I125" i="1"/>
  <c r="I122" i="1"/>
  <c r="I126" i="1"/>
  <c r="I123" i="1"/>
  <c r="CA8" i="1"/>
  <c r="BZ8" i="1"/>
  <c r="BY8" i="1"/>
  <c r="BX8" i="1"/>
  <c r="BW8" i="1"/>
  <c r="BV8" i="1"/>
  <c r="BU8" i="1"/>
  <c r="BT8" i="1"/>
  <c r="BS8" i="1"/>
  <c r="BR8" i="1"/>
  <c r="BQ8" i="1"/>
  <c r="BP8" i="1"/>
  <c r="BO8" i="1"/>
  <c r="BN8" i="1"/>
  <c r="BM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AR58" i="1" l="1"/>
  <c r="AR62" i="1"/>
  <c r="AR63" i="1"/>
  <c r="AR60" i="1"/>
  <c r="AR61" i="1"/>
  <c r="AR59" i="1"/>
  <c r="AR57" i="1"/>
  <c r="BA63" i="1"/>
  <c r="BA62" i="1"/>
  <c r="BA59" i="1"/>
  <c r="BA61" i="1"/>
  <c r="BA58" i="1"/>
  <c r="BA60" i="1"/>
  <c r="BA57" i="1"/>
  <c r="AL63" i="1"/>
  <c r="AL61" i="1"/>
  <c r="AL60" i="1"/>
  <c r="AL59" i="1"/>
  <c r="AL58" i="1"/>
  <c r="AL62" i="1"/>
  <c r="AL57" i="1"/>
  <c r="BZ63" i="1"/>
  <c r="BZ62" i="1"/>
  <c r="BZ61" i="1"/>
  <c r="BZ60" i="1"/>
  <c r="BZ58" i="1"/>
  <c r="BZ59" i="1"/>
  <c r="BZ57" i="1"/>
  <c r="BS63" i="1"/>
  <c r="BS59" i="1"/>
  <c r="BS61" i="1"/>
  <c r="BS62" i="1"/>
  <c r="BS60" i="1"/>
  <c r="BS58" i="1"/>
  <c r="BS57" i="1"/>
  <c r="M63" i="1"/>
  <c r="M60" i="1"/>
  <c r="M58" i="1"/>
  <c r="M62" i="1"/>
  <c r="M61" i="1"/>
  <c r="M59" i="1"/>
  <c r="M57" i="1"/>
  <c r="AS62" i="1"/>
  <c r="AS63" i="1"/>
  <c r="AS59" i="1"/>
  <c r="AS60" i="1"/>
  <c r="AS61" i="1"/>
  <c r="AS58" i="1"/>
  <c r="AS57" i="1"/>
  <c r="AE63" i="1"/>
  <c r="AE59" i="1"/>
  <c r="AE62" i="1"/>
  <c r="AE61" i="1"/>
  <c r="AE58" i="1"/>
  <c r="AE60" i="1"/>
  <c r="AE57" i="1"/>
  <c r="BK63" i="1"/>
  <c r="BK62" i="1"/>
  <c r="BK59" i="1"/>
  <c r="BK60" i="1"/>
  <c r="BK61" i="1"/>
  <c r="BK58" i="1"/>
  <c r="BK57" i="1"/>
  <c r="P62" i="1"/>
  <c r="P60" i="1"/>
  <c r="P61" i="1"/>
  <c r="P59" i="1"/>
  <c r="P58" i="1"/>
  <c r="P63" i="1"/>
  <c r="P57" i="1"/>
  <c r="AF61" i="1"/>
  <c r="AF60" i="1"/>
  <c r="AF59" i="1"/>
  <c r="AF62" i="1"/>
  <c r="AF63" i="1"/>
  <c r="AF58" i="1"/>
  <c r="AF57" i="1"/>
  <c r="AV61" i="1"/>
  <c r="AV60" i="1"/>
  <c r="AV59" i="1"/>
  <c r="AV58" i="1"/>
  <c r="AV63" i="1"/>
  <c r="AV62" i="1"/>
  <c r="AV57" i="1"/>
  <c r="BD62" i="1"/>
  <c r="BD61" i="1"/>
  <c r="BD59" i="1"/>
  <c r="BD60" i="1"/>
  <c r="BD63" i="1"/>
  <c r="BD58" i="1"/>
  <c r="BD57" i="1"/>
  <c r="BL62" i="1"/>
  <c r="BL61" i="1"/>
  <c r="BL59" i="1"/>
  <c r="BL60" i="1"/>
  <c r="BL58" i="1"/>
  <c r="BL63" i="1"/>
  <c r="BL57" i="1"/>
  <c r="BT62" i="1"/>
  <c r="BT61" i="1"/>
  <c r="BT59" i="1"/>
  <c r="BT60" i="1"/>
  <c r="BT58" i="1"/>
  <c r="BT63" i="1"/>
  <c r="BT57" i="1"/>
  <c r="L59" i="1"/>
  <c r="L63" i="1"/>
  <c r="L62" i="1"/>
  <c r="L61" i="1"/>
  <c r="L60" i="1"/>
  <c r="H60" i="1" s="1"/>
  <c r="L58" i="1"/>
  <c r="L57" i="1"/>
  <c r="AC63" i="1"/>
  <c r="AC60" i="1"/>
  <c r="AC59" i="1"/>
  <c r="AC62" i="1"/>
  <c r="AC61" i="1"/>
  <c r="AC58" i="1"/>
  <c r="AC57" i="1"/>
  <c r="BQ63" i="1"/>
  <c r="BQ62" i="1"/>
  <c r="BQ59" i="1"/>
  <c r="BQ61" i="1"/>
  <c r="BQ60" i="1"/>
  <c r="BQ58" i="1"/>
  <c r="BQ57" i="1"/>
  <c r="V63" i="1"/>
  <c r="V62" i="1"/>
  <c r="V61" i="1"/>
  <c r="V58" i="1"/>
  <c r="V60" i="1"/>
  <c r="V59" i="1"/>
  <c r="V57" i="1"/>
  <c r="BB63" i="1"/>
  <c r="BB62" i="1"/>
  <c r="BB61" i="1"/>
  <c r="BB60" i="1"/>
  <c r="BB59" i="1"/>
  <c r="BB58" i="1"/>
  <c r="BB57" i="1"/>
  <c r="O63" i="1"/>
  <c r="O60" i="1"/>
  <c r="O62" i="1"/>
  <c r="O61" i="1"/>
  <c r="O58" i="1"/>
  <c r="O59" i="1"/>
  <c r="O57" i="1"/>
  <c r="AU63" i="1"/>
  <c r="AU59" i="1"/>
  <c r="AU60" i="1"/>
  <c r="AU61" i="1"/>
  <c r="AU58" i="1"/>
  <c r="AU57" i="1"/>
  <c r="AU62" i="1"/>
  <c r="CA63" i="1"/>
  <c r="CA62" i="1"/>
  <c r="CA59" i="1"/>
  <c r="CA61" i="1"/>
  <c r="CA60" i="1"/>
  <c r="CA58" i="1"/>
  <c r="CA57" i="1"/>
  <c r="X60" i="1"/>
  <c r="X62" i="1"/>
  <c r="X61" i="1"/>
  <c r="X58" i="1"/>
  <c r="X63" i="1"/>
  <c r="X57" i="1"/>
  <c r="X59" i="1"/>
  <c r="AN59" i="1"/>
  <c r="AN61" i="1"/>
  <c r="AN60" i="1"/>
  <c r="AN63" i="1"/>
  <c r="AN58" i="1"/>
  <c r="AN62" i="1"/>
  <c r="AN57" i="1"/>
  <c r="Q60" i="1"/>
  <c r="Q62" i="1"/>
  <c r="Q61" i="1"/>
  <c r="Q58" i="1"/>
  <c r="Q63" i="1"/>
  <c r="Q59" i="1"/>
  <c r="Q57" i="1"/>
  <c r="Y60" i="1"/>
  <c r="Y62" i="1"/>
  <c r="Y61" i="1"/>
  <c r="Y58" i="1"/>
  <c r="Y63" i="1"/>
  <c r="Y59" i="1"/>
  <c r="Y57" i="1"/>
  <c r="AG59" i="1"/>
  <c r="AG62" i="1"/>
  <c r="AG61" i="1"/>
  <c r="AG60" i="1"/>
  <c r="AG63" i="1"/>
  <c r="AG58" i="1"/>
  <c r="AG57" i="1"/>
  <c r="AO59" i="1"/>
  <c r="AO61" i="1"/>
  <c r="AO60" i="1"/>
  <c r="AO62" i="1"/>
  <c r="AO58" i="1"/>
  <c r="AO63" i="1"/>
  <c r="AO57" i="1"/>
  <c r="AW59" i="1"/>
  <c r="AW61" i="1"/>
  <c r="AW60" i="1"/>
  <c r="AW58" i="1"/>
  <c r="AW63" i="1"/>
  <c r="AW62" i="1"/>
  <c r="AW57" i="1"/>
  <c r="BE59" i="1"/>
  <c r="BE61" i="1"/>
  <c r="BE60" i="1"/>
  <c r="BE62" i="1"/>
  <c r="BE58" i="1"/>
  <c r="BE63" i="1"/>
  <c r="BE57" i="1"/>
  <c r="BM59" i="1"/>
  <c r="BM61" i="1"/>
  <c r="BM60" i="1"/>
  <c r="BM62" i="1"/>
  <c r="BM63" i="1"/>
  <c r="BM58" i="1"/>
  <c r="BM57" i="1"/>
  <c r="BU59" i="1"/>
  <c r="BU61" i="1"/>
  <c r="BU60" i="1"/>
  <c r="BU58" i="1"/>
  <c r="BU63" i="1"/>
  <c r="BU62" i="1"/>
  <c r="BU57" i="1"/>
  <c r="T59" i="1"/>
  <c r="T58" i="1"/>
  <c r="T63" i="1"/>
  <c r="T61" i="1"/>
  <c r="T60" i="1"/>
  <c r="T62" i="1"/>
  <c r="T57" i="1"/>
  <c r="U63" i="1"/>
  <c r="U60" i="1"/>
  <c r="U61" i="1"/>
  <c r="U59" i="1"/>
  <c r="U58" i="1"/>
  <c r="U62" i="1"/>
  <c r="U57" i="1"/>
  <c r="BI63" i="1"/>
  <c r="BI62" i="1"/>
  <c r="BI59" i="1"/>
  <c r="BI60" i="1"/>
  <c r="BI58" i="1"/>
  <c r="BI61" i="1"/>
  <c r="BI57" i="1"/>
  <c r="N63" i="1"/>
  <c r="N62" i="1"/>
  <c r="N61" i="1"/>
  <c r="N60" i="1"/>
  <c r="N59" i="1"/>
  <c r="N58" i="1"/>
  <c r="N57" i="1"/>
  <c r="AT63" i="1"/>
  <c r="AT61" i="1"/>
  <c r="AT60" i="1"/>
  <c r="AT59" i="1"/>
  <c r="AT58" i="1"/>
  <c r="AT62" i="1"/>
  <c r="AT57" i="1"/>
  <c r="BR62" i="1"/>
  <c r="BR63" i="1"/>
  <c r="BR61" i="1"/>
  <c r="BR60" i="1"/>
  <c r="BR59" i="1"/>
  <c r="BR58" i="1"/>
  <c r="BR57" i="1"/>
  <c r="W63" i="1"/>
  <c r="W62" i="1"/>
  <c r="W60" i="1"/>
  <c r="W58" i="1"/>
  <c r="W61" i="1"/>
  <c r="W57" i="1"/>
  <c r="W59" i="1"/>
  <c r="BC63" i="1"/>
  <c r="BC59" i="1"/>
  <c r="BC62" i="1"/>
  <c r="BC60" i="1"/>
  <c r="BC58" i="1"/>
  <c r="BC61" i="1"/>
  <c r="BC57" i="1"/>
  <c r="R62" i="1"/>
  <c r="R61" i="1"/>
  <c r="R58" i="1"/>
  <c r="R59" i="1"/>
  <c r="R63" i="1"/>
  <c r="R60" i="1"/>
  <c r="R57" i="1"/>
  <c r="Z62" i="1"/>
  <c r="Z61" i="1"/>
  <c r="Z58" i="1"/>
  <c r="Z60" i="1"/>
  <c r="Z63" i="1"/>
  <c r="Z59" i="1"/>
  <c r="Z57" i="1"/>
  <c r="AH62" i="1"/>
  <c r="AH61" i="1"/>
  <c r="AH60" i="1"/>
  <c r="AH58" i="1"/>
  <c r="AH59" i="1"/>
  <c r="AH63" i="1"/>
  <c r="AH57" i="1"/>
  <c r="AP61" i="1"/>
  <c r="AP60" i="1"/>
  <c r="AP62" i="1"/>
  <c r="AP58" i="1"/>
  <c r="AP59" i="1"/>
  <c r="AP63" i="1"/>
  <c r="AP57" i="1"/>
  <c r="AX61" i="1"/>
  <c r="AX60" i="1"/>
  <c r="AX58" i="1"/>
  <c r="AX62" i="1"/>
  <c r="AX63" i="1"/>
  <c r="AX59" i="1"/>
  <c r="AX57" i="1"/>
  <c r="BF61" i="1"/>
  <c r="BF60" i="1"/>
  <c r="BF58" i="1"/>
  <c r="BF59" i="1"/>
  <c r="BF62" i="1"/>
  <c r="BF63" i="1"/>
  <c r="BF57" i="1"/>
  <c r="BN61" i="1"/>
  <c r="BN60" i="1"/>
  <c r="BN58" i="1"/>
  <c r="BN62" i="1"/>
  <c r="BN63" i="1"/>
  <c r="BN59" i="1"/>
  <c r="BN57" i="1"/>
  <c r="BV61" i="1"/>
  <c r="BV60" i="1"/>
  <c r="BV58" i="1"/>
  <c r="BV63" i="1"/>
  <c r="BV59" i="1"/>
  <c r="BV62" i="1"/>
  <c r="BV57" i="1"/>
  <c r="AB58" i="1"/>
  <c r="AB63" i="1"/>
  <c r="AB60" i="1"/>
  <c r="AB62" i="1"/>
  <c r="AB59" i="1"/>
  <c r="AB61" i="1"/>
  <c r="AB57" i="1"/>
  <c r="AK63" i="1"/>
  <c r="AK59" i="1"/>
  <c r="AK62" i="1"/>
  <c r="AK61" i="1"/>
  <c r="AK60" i="1"/>
  <c r="AK58" i="1"/>
  <c r="AK57" i="1"/>
  <c r="BY62" i="1"/>
  <c r="BY63" i="1"/>
  <c r="BY59" i="1"/>
  <c r="BY58" i="1"/>
  <c r="BY60" i="1"/>
  <c r="BY61" i="1"/>
  <c r="BY57" i="1"/>
  <c r="AD63" i="1"/>
  <c r="AD62" i="1"/>
  <c r="AD61" i="1"/>
  <c r="AD60" i="1"/>
  <c r="AD59" i="1"/>
  <c r="AD58" i="1"/>
  <c r="AD57" i="1"/>
  <c r="BJ63" i="1"/>
  <c r="BJ62" i="1"/>
  <c r="BJ61" i="1"/>
  <c r="BJ60" i="1"/>
  <c r="BJ58" i="1"/>
  <c r="BJ59" i="1"/>
  <c r="BJ57" i="1"/>
  <c r="AM63" i="1"/>
  <c r="AM59" i="1"/>
  <c r="AM58" i="1"/>
  <c r="AM60" i="1"/>
  <c r="AM61" i="1"/>
  <c r="AM57" i="1"/>
  <c r="AM62" i="1"/>
  <c r="S59" i="1"/>
  <c r="S63" i="1"/>
  <c r="S62" i="1"/>
  <c r="S61" i="1"/>
  <c r="H61" i="1" s="1"/>
  <c r="S60" i="1"/>
  <c r="S57" i="1"/>
  <c r="S58" i="1"/>
  <c r="AA58" i="1"/>
  <c r="AA63" i="1"/>
  <c r="AA60" i="1"/>
  <c r="AA62" i="1"/>
  <c r="AA61" i="1"/>
  <c r="AA57" i="1"/>
  <c r="AA59" i="1"/>
  <c r="AI58" i="1"/>
  <c r="AI63" i="1"/>
  <c r="AI62" i="1"/>
  <c r="AI61" i="1"/>
  <c r="AI59" i="1"/>
  <c r="AI60" i="1"/>
  <c r="AI57" i="1"/>
  <c r="AQ58" i="1"/>
  <c r="AQ62" i="1"/>
  <c r="AQ63" i="1"/>
  <c r="AQ60" i="1"/>
  <c r="AQ61" i="1"/>
  <c r="AQ59" i="1"/>
  <c r="AQ57" i="1"/>
  <c r="AY58" i="1"/>
  <c r="AY63" i="1"/>
  <c r="AY61" i="1"/>
  <c r="AY59" i="1"/>
  <c r="AY62" i="1"/>
  <c r="AY60" i="1"/>
  <c r="AY57" i="1"/>
  <c r="BG58" i="1"/>
  <c r="BG63" i="1"/>
  <c r="BG62" i="1"/>
  <c r="BG60" i="1"/>
  <c r="BG61" i="1"/>
  <c r="BG59" i="1"/>
  <c r="BG57" i="1"/>
  <c r="BO58" i="1"/>
  <c r="BO63" i="1"/>
  <c r="BO59" i="1"/>
  <c r="BO61" i="1"/>
  <c r="BO62" i="1"/>
  <c r="BO60" i="1"/>
  <c r="BO57" i="1"/>
  <c r="BW58" i="1"/>
  <c r="BW63" i="1"/>
  <c r="BW60" i="1"/>
  <c r="BW62" i="1"/>
  <c r="BW59" i="1"/>
  <c r="BW61" i="1"/>
  <c r="BW57" i="1"/>
  <c r="AJ58" i="1"/>
  <c r="AJ63" i="1"/>
  <c r="AJ59" i="1"/>
  <c r="AJ62" i="1"/>
  <c r="AJ61" i="1"/>
  <c r="AJ60" i="1"/>
  <c r="AJ57" i="1"/>
  <c r="AZ58" i="1"/>
  <c r="AZ63" i="1"/>
  <c r="AZ62" i="1"/>
  <c r="AZ61" i="1"/>
  <c r="AZ59" i="1"/>
  <c r="AZ60" i="1"/>
  <c r="AZ57" i="1"/>
  <c r="BH58" i="1"/>
  <c r="BH63" i="1"/>
  <c r="BH62" i="1"/>
  <c r="BH60" i="1"/>
  <c r="BH59" i="1"/>
  <c r="BH61" i="1"/>
  <c r="BH57" i="1"/>
  <c r="BP58" i="1"/>
  <c r="BP63" i="1"/>
  <c r="BP62" i="1"/>
  <c r="BP59" i="1"/>
  <c r="BP60" i="1"/>
  <c r="BP61" i="1"/>
  <c r="BP57" i="1"/>
  <c r="BX58" i="1"/>
  <c r="BX63" i="1"/>
  <c r="BX62" i="1"/>
  <c r="BX61" i="1"/>
  <c r="BX60" i="1"/>
  <c r="BX59" i="1"/>
  <c r="BX57" i="1"/>
  <c r="O99" i="1"/>
  <c r="O98" i="1"/>
  <c r="O94" i="1"/>
  <c r="O91" i="1"/>
  <c r="O96" i="1"/>
  <c r="O95" i="1"/>
  <c r="O89" i="1"/>
  <c r="O90" i="1"/>
  <c r="O88" i="1"/>
  <c r="O92" i="1"/>
  <c r="O97" i="1"/>
  <c r="O93" i="1"/>
  <c r="O87" i="1"/>
  <c r="O66" i="1"/>
  <c r="O115" i="1"/>
  <c r="AM99" i="1"/>
  <c r="AM98" i="1"/>
  <c r="AM97" i="1"/>
  <c r="AM95" i="1"/>
  <c r="AM91" i="1"/>
  <c r="AM89" i="1"/>
  <c r="AM93" i="1"/>
  <c r="AM90" i="1"/>
  <c r="AM92" i="1"/>
  <c r="AM96" i="1"/>
  <c r="AM94" i="1"/>
  <c r="AM88" i="1"/>
  <c r="AM87" i="1"/>
  <c r="AM115" i="1"/>
  <c r="AM73" i="1"/>
  <c r="AF96" i="1"/>
  <c r="AF92" i="1"/>
  <c r="AF98" i="1"/>
  <c r="AF91" i="1"/>
  <c r="AF95" i="1"/>
  <c r="AF94" i="1"/>
  <c r="AF93" i="1"/>
  <c r="AF89" i="1"/>
  <c r="AF99" i="1"/>
  <c r="AF88" i="1"/>
  <c r="AF97" i="1"/>
  <c r="AF90" i="1"/>
  <c r="AF87" i="1"/>
  <c r="AF115" i="1"/>
  <c r="BL96" i="1"/>
  <c r="BL95" i="1"/>
  <c r="BL91" i="1"/>
  <c r="BL98" i="1"/>
  <c r="BL88" i="1"/>
  <c r="BL99" i="1"/>
  <c r="BL89" i="1"/>
  <c r="BL94" i="1"/>
  <c r="BL90" i="1"/>
  <c r="BL97" i="1"/>
  <c r="BL93" i="1"/>
  <c r="BL92" i="1"/>
  <c r="BL87" i="1"/>
  <c r="BL115" i="1"/>
  <c r="Y96" i="1"/>
  <c r="Y95" i="1"/>
  <c r="Y98" i="1"/>
  <c r="Y93" i="1"/>
  <c r="Y99" i="1"/>
  <c r="Y91" i="1"/>
  <c r="Y90" i="1"/>
  <c r="Y92" i="1"/>
  <c r="Y89" i="1"/>
  <c r="Y88" i="1"/>
  <c r="Y94" i="1"/>
  <c r="Y97" i="1"/>
  <c r="Y87" i="1"/>
  <c r="Y66" i="1"/>
  <c r="Y70" i="1"/>
  <c r="Y115" i="1"/>
  <c r="Y68" i="1"/>
  <c r="AO96" i="1"/>
  <c r="AO95" i="1"/>
  <c r="AO97" i="1"/>
  <c r="AO93" i="1"/>
  <c r="AO99" i="1"/>
  <c r="AO94" i="1"/>
  <c r="AO98" i="1"/>
  <c r="AO89" i="1"/>
  <c r="AO92" i="1"/>
  <c r="AO91" i="1"/>
  <c r="AO88" i="1"/>
  <c r="AO90" i="1"/>
  <c r="AO87" i="1"/>
  <c r="AO115" i="1"/>
  <c r="BM96" i="1"/>
  <c r="BM95" i="1"/>
  <c r="BM97" i="1"/>
  <c r="BM93" i="1"/>
  <c r="BM98" i="1"/>
  <c r="BM91" i="1"/>
  <c r="BM94" i="1"/>
  <c r="BM88" i="1"/>
  <c r="BM99" i="1"/>
  <c r="BM89" i="1"/>
  <c r="BM90" i="1"/>
  <c r="BM92" i="1"/>
  <c r="BM87" i="1"/>
  <c r="BM115" i="1"/>
  <c r="BU96" i="1"/>
  <c r="BU95" i="1"/>
  <c r="BU97" i="1"/>
  <c r="BU93" i="1"/>
  <c r="BU99" i="1"/>
  <c r="BU90" i="1"/>
  <c r="BU88" i="1"/>
  <c r="BU89" i="1"/>
  <c r="BU91" i="1"/>
  <c r="BU92" i="1"/>
  <c r="BU98" i="1"/>
  <c r="BU94" i="1"/>
  <c r="BU87" i="1"/>
  <c r="BU115" i="1"/>
  <c r="R97" i="1"/>
  <c r="R96" i="1"/>
  <c r="R98" i="1"/>
  <c r="R95" i="1"/>
  <c r="R94" i="1"/>
  <c r="R92" i="1"/>
  <c r="R91" i="1"/>
  <c r="R88" i="1"/>
  <c r="R93" i="1"/>
  <c r="R89" i="1"/>
  <c r="R90" i="1"/>
  <c r="R99" i="1"/>
  <c r="R87" i="1"/>
  <c r="R66" i="1"/>
  <c r="R67" i="1"/>
  <c r="R115" i="1"/>
  <c r="Z96" i="1"/>
  <c r="Z95" i="1"/>
  <c r="Z97" i="1"/>
  <c r="Z94" i="1"/>
  <c r="Z92" i="1"/>
  <c r="Z91" i="1"/>
  <c r="Z99" i="1"/>
  <c r="Z88" i="1"/>
  <c r="Z90" i="1"/>
  <c r="Z89" i="1"/>
  <c r="Z93" i="1"/>
  <c r="Z87" i="1"/>
  <c r="Z98" i="1"/>
  <c r="Z66" i="1"/>
  <c r="Z70" i="1"/>
  <c r="Z115" i="1"/>
  <c r="Z68" i="1"/>
  <c r="AH96" i="1"/>
  <c r="AH95" i="1"/>
  <c r="AH97" i="1"/>
  <c r="AH94" i="1"/>
  <c r="AH92" i="1"/>
  <c r="AH91" i="1"/>
  <c r="AH98" i="1"/>
  <c r="AH93" i="1"/>
  <c r="AH99" i="1"/>
  <c r="AH88" i="1"/>
  <c r="AH89" i="1"/>
  <c r="AH90" i="1"/>
  <c r="AH87" i="1"/>
  <c r="AH74" i="1"/>
  <c r="AH115" i="1"/>
  <c r="AH73" i="1"/>
  <c r="AP96" i="1"/>
  <c r="AP95" i="1"/>
  <c r="AP97" i="1"/>
  <c r="AP94" i="1"/>
  <c r="AP92" i="1"/>
  <c r="AP91" i="1"/>
  <c r="AP90" i="1"/>
  <c r="AP99" i="1"/>
  <c r="AP88" i="1"/>
  <c r="AP89" i="1"/>
  <c r="AP93" i="1"/>
  <c r="AP98" i="1"/>
  <c r="AP87" i="1"/>
  <c r="AP115" i="1"/>
  <c r="AX96" i="1"/>
  <c r="AX95" i="1"/>
  <c r="AX97" i="1"/>
  <c r="AX94" i="1"/>
  <c r="AX92" i="1"/>
  <c r="AX91" i="1"/>
  <c r="AX90" i="1"/>
  <c r="AX98" i="1"/>
  <c r="AX88" i="1"/>
  <c r="AX89" i="1"/>
  <c r="AX93" i="1"/>
  <c r="AX99" i="1"/>
  <c r="AX87" i="1"/>
  <c r="AX115" i="1"/>
  <c r="BF96" i="1"/>
  <c r="BF95" i="1"/>
  <c r="BF97" i="1"/>
  <c r="BF94" i="1"/>
  <c r="BF92" i="1"/>
  <c r="BF91" i="1"/>
  <c r="BF90" i="1"/>
  <c r="BF99" i="1"/>
  <c r="BF88" i="1"/>
  <c r="BF98" i="1"/>
  <c r="BF93" i="1"/>
  <c r="BF89" i="1"/>
  <c r="BF87" i="1"/>
  <c r="BF115" i="1"/>
  <c r="BN96" i="1"/>
  <c r="BN95" i="1"/>
  <c r="BN97" i="1"/>
  <c r="BN94" i="1"/>
  <c r="BN92" i="1"/>
  <c r="BN91" i="1"/>
  <c r="BN90" i="1"/>
  <c r="BN98" i="1"/>
  <c r="BN99" i="1"/>
  <c r="BN89" i="1"/>
  <c r="BN93" i="1"/>
  <c r="BN88" i="1"/>
  <c r="BN87" i="1"/>
  <c r="BN115" i="1"/>
  <c r="BV96" i="1"/>
  <c r="BV95" i="1"/>
  <c r="BV97" i="1"/>
  <c r="BV94" i="1"/>
  <c r="BV92" i="1"/>
  <c r="BV91" i="1"/>
  <c r="BV90" i="1"/>
  <c r="BV99" i="1"/>
  <c r="BV93" i="1"/>
  <c r="BV88" i="1"/>
  <c r="BV89" i="1"/>
  <c r="BV98" i="1"/>
  <c r="BV87" i="1"/>
  <c r="BV115" i="1"/>
  <c r="AW96" i="1"/>
  <c r="AW95" i="1"/>
  <c r="AW97" i="1"/>
  <c r="AW93" i="1"/>
  <c r="AW98" i="1"/>
  <c r="AW99" i="1"/>
  <c r="AW94" i="1"/>
  <c r="AW90" i="1"/>
  <c r="AW92" i="1"/>
  <c r="AW89" i="1"/>
  <c r="AW88" i="1"/>
  <c r="AW91" i="1"/>
  <c r="AW87" i="1"/>
  <c r="AW115" i="1"/>
  <c r="BO97" i="1"/>
  <c r="BO99" i="1"/>
  <c r="BO98" i="1"/>
  <c r="BO94" i="1"/>
  <c r="BO91" i="1"/>
  <c r="BO95" i="1"/>
  <c r="BO90" i="1"/>
  <c r="BO93" i="1"/>
  <c r="BO88" i="1"/>
  <c r="BO96" i="1"/>
  <c r="BO92" i="1"/>
  <c r="BO89" i="1"/>
  <c r="BO87" i="1"/>
  <c r="BO115" i="1"/>
  <c r="BG97" i="1"/>
  <c r="BG99" i="1"/>
  <c r="BG98" i="1"/>
  <c r="BG93" i="1"/>
  <c r="BG95" i="1"/>
  <c r="BG90" i="1"/>
  <c r="BG92" i="1"/>
  <c r="BG91" i="1"/>
  <c r="BG88" i="1"/>
  <c r="BG96" i="1"/>
  <c r="BG94" i="1"/>
  <c r="BG89" i="1"/>
  <c r="BG87" i="1"/>
  <c r="BG115" i="1"/>
  <c r="L94" i="1"/>
  <c r="L93" i="1"/>
  <c r="L91" i="1"/>
  <c r="L98" i="1"/>
  <c r="L90" i="1"/>
  <c r="L97" i="1"/>
  <c r="L95" i="1"/>
  <c r="L99" i="1"/>
  <c r="L96" i="1"/>
  <c r="L88" i="1"/>
  <c r="L89" i="1"/>
  <c r="L92" i="1"/>
  <c r="L87" i="1"/>
  <c r="L66" i="1"/>
  <c r="L115" i="1"/>
  <c r="AZ93" i="1"/>
  <c r="AZ95" i="1"/>
  <c r="AZ91" i="1"/>
  <c r="AZ97" i="1"/>
  <c r="AZ94" i="1"/>
  <c r="AZ96" i="1"/>
  <c r="AZ90" i="1"/>
  <c r="AZ92" i="1"/>
  <c r="AZ89" i="1"/>
  <c r="AZ88" i="1"/>
  <c r="AZ99" i="1"/>
  <c r="AZ98" i="1"/>
  <c r="AZ87" i="1"/>
  <c r="AZ115" i="1"/>
  <c r="W99" i="1"/>
  <c r="W98" i="1"/>
  <c r="W93" i="1"/>
  <c r="W91" i="1"/>
  <c r="W88" i="1"/>
  <c r="W89" i="1"/>
  <c r="W96" i="1"/>
  <c r="W97" i="1"/>
  <c r="W92" i="1"/>
  <c r="W94" i="1"/>
  <c r="W90" i="1"/>
  <c r="W87" i="1"/>
  <c r="W95" i="1"/>
  <c r="W66" i="1"/>
  <c r="W70" i="1"/>
  <c r="W115" i="1"/>
  <c r="P97" i="1"/>
  <c r="P96" i="1"/>
  <c r="P91" i="1"/>
  <c r="P99" i="1"/>
  <c r="P89" i="1"/>
  <c r="P88" i="1"/>
  <c r="P93" i="1"/>
  <c r="P90" i="1"/>
  <c r="P92" i="1"/>
  <c r="P95" i="1"/>
  <c r="P98" i="1"/>
  <c r="P94" i="1"/>
  <c r="P87" i="1"/>
  <c r="P66" i="1"/>
  <c r="P115" i="1"/>
  <c r="AN96" i="1"/>
  <c r="AN91" i="1"/>
  <c r="AN99" i="1"/>
  <c r="AN94" i="1"/>
  <c r="AN95" i="1"/>
  <c r="AN93" i="1"/>
  <c r="AN90" i="1"/>
  <c r="AN98" i="1"/>
  <c r="AN92" i="1"/>
  <c r="AN97" i="1"/>
  <c r="AN89" i="1"/>
  <c r="AN88" i="1"/>
  <c r="AN87" i="1"/>
  <c r="AN115" i="1"/>
  <c r="AN73" i="1"/>
  <c r="BD96" i="1"/>
  <c r="BD92" i="1"/>
  <c r="BD99" i="1"/>
  <c r="BD94" i="1"/>
  <c r="BD93" i="1"/>
  <c r="BD88" i="1"/>
  <c r="BD97" i="1"/>
  <c r="BD95" i="1"/>
  <c r="BD89" i="1"/>
  <c r="BD91" i="1"/>
  <c r="BD98" i="1"/>
  <c r="BD90" i="1"/>
  <c r="BD87" i="1"/>
  <c r="BD115" i="1"/>
  <c r="AG96" i="1"/>
  <c r="AG95" i="1"/>
  <c r="AG97" i="1"/>
  <c r="AG93" i="1"/>
  <c r="AG98" i="1"/>
  <c r="AG92" i="1"/>
  <c r="AG88" i="1"/>
  <c r="AG94" i="1"/>
  <c r="AG99" i="1"/>
  <c r="AG90" i="1"/>
  <c r="AG89" i="1"/>
  <c r="AG91" i="1"/>
  <c r="AG87" i="1"/>
  <c r="AG74" i="1"/>
  <c r="AG115" i="1"/>
  <c r="AG73" i="1"/>
  <c r="S98" i="1"/>
  <c r="S99" i="1"/>
  <c r="S96" i="1"/>
  <c r="S92" i="1"/>
  <c r="S97" i="1"/>
  <c r="S88" i="1"/>
  <c r="S94" i="1"/>
  <c r="S93" i="1"/>
  <c r="S89" i="1"/>
  <c r="S90" i="1"/>
  <c r="S91" i="1"/>
  <c r="S95" i="1"/>
  <c r="S87" i="1"/>
  <c r="S115" i="1"/>
  <c r="S67" i="1"/>
  <c r="AI97" i="1"/>
  <c r="AI99" i="1"/>
  <c r="AI98" i="1"/>
  <c r="AI93" i="1"/>
  <c r="AI90" i="1"/>
  <c r="AI95" i="1"/>
  <c r="AI94" i="1"/>
  <c r="AI88" i="1"/>
  <c r="AI89" i="1"/>
  <c r="AI91" i="1"/>
  <c r="AI92" i="1"/>
  <c r="AI96" i="1"/>
  <c r="AI87" i="1"/>
  <c r="AI115" i="1"/>
  <c r="AI73" i="1"/>
  <c r="AY97" i="1"/>
  <c r="AY99" i="1"/>
  <c r="AY98" i="1"/>
  <c r="AY95" i="1"/>
  <c r="AY91" i="1"/>
  <c r="AY94" i="1"/>
  <c r="AY90" i="1"/>
  <c r="AY96" i="1"/>
  <c r="AY93" i="1"/>
  <c r="AY88" i="1"/>
  <c r="AY89" i="1"/>
  <c r="AY92" i="1"/>
  <c r="AY87" i="1"/>
  <c r="AY115" i="1"/>
  <c r="AB93" i="1"/>
  <c r="AB94" i="1"/>
  <c r="AB96" i="1"/>
  <c r="AB88" i="1"/>
  <c r="AB89" i="1"/>
  <c r="AB91" i="1"/>
  <c r="AB97" i="1"/>
  <c r="AB90" i="1"/>
  <c r="AB99" i="1"/>
  <c r="AB95" i="1"/>
  <c r="AB92" i="1"/>
  <c r="AB98" i="1"/>
  <c r="AB87" i="1"/>
  <c r="AB115" i="1"/>
  <c r="AB70" i="1"/>
  <c r="AB66" i="1"/>
  <c r="AB68" i="1"/>
  <c r="AR93" i="1"/>
  <c r="AR92" i="1"/>
  <c r="AR96" i="1"/>
  <c r="AR99" i="1"/>
  <c r="AR91" i="1"/>
  <c r="AR88" i="1"/>
  <c r="AR98" i="1"/>
  <c r="AR89" i="1"/>
  <c r="AR90" i="1"/>
  <c r="AR95" i="1"/>
  <c r="AR97" i="1"/>
  <c r="AR94" i="1"/>
  <c r="AR87" i="1"/>
  <c r="AR115" i="1"/>
  <c r="BP93" i="1"/>
  <c r="BP92" i="1"/>
  <c r="BP97" i="1"/>
  <c r="BP99" i="1"/>
  <c r="BP98" i="1"/>
  <c r="BP90" i="1"/>
  <c r="BP89" i="1"/>
  <c r="BP94" i="1"/>
  <c r="BP96" i="1"/>
  <c r="BP95" i="1"/>
  <c r="BP88" i="1"/>
  <c r="BP91" i="1"/>
  <c r="BP87" i="1"/>
  <c r="BP115" i="1"/>
  <c r="U93" i="1"/>
  <c r="U94" i="1"/>
  <c r="U92" i="1"/>
  <c r="U91" i="1"/>
  <c r="U99" i="1"/>
  <c r="U97" i="1"/>
  <c r="U90" i="1"/>
  <c r="U89" i="1"/>
  <c r="U88" i="1"/>
  <c r="U96" i="1"/>
  <c r="U98" i="1"/>
  <c r="U87" i="1"/>
  <c r="U95" i="1"/>
  <c r="U115" i="1"/>
  <c r="U66" i="1"/>
  <c r="U70" i="1"/>
  <c r="AK93" i="1"/>
  <c r="AK94" i="1"/>
  <c r="AK92" i="1"/>
  <c r="AK91" i="1"/>
  <c r="AK99" i="1"/>
  <c r="AK98" i="1"/>
  <c r="AK97" i="1"/>
  <c r="AK95" i="1"/>
  <c r="AK90" i="1"/>
  <c r="AK89" i="1"/>
  <c r="AK88" i="1"/>
  <c r="AK96" i="1"/>
  <c r="AK87" i="1"/>
  <c r="AK115" i="1"/>
  <c r="AK73" i="1"/>
  <c r="AS93" i="1"/>
  <c r="AS94" i="1"/>
  <c r="AS92" i="1"/>
  <c r="AS91" i="1"/>
  <c r="AS90" i="1"/>
  <c r="AS99" i="1"/>
  <c r="AS98" i="1"/>
  <c r="AS96" i="1"/>
  <c r="AS89" i="1"/>
  <c r="AS88" i="1"/>
  <c r="AS97" i="1"/>
  <c r="AS95" i="1"/>
  <c r="AS87" i="1"/>
  <c r="AS115" i="1"/>
  <c r="AS71" i="1"/>
  <c r="BI93" i="1"/>
  <c r="BI94" i="1"/>
  <c r="BI92" i="1"/>
  <c r="BI91" i="1"/>
  <c r="BI90" i="1"/>
  <c r="BI99" i="1"/>
  <c r="BI98" i="1"/>
  <c r="BI96" i="1"/>
  <c r="BI89" i="1"/>
  <c r="BI88" i="1"/>
  <c r="BI95" i="1"/>
  <c r="BI97" i="1"/>
  <c r="BI87" i="1"/>
  <c r="BI115" i="1"/>
  <c r="BQ93" i="1"/>
  <c r="BQ94" i="1"/>
  <c r="BQ92" i="1"/>
  <c r="BQ91" i="1"/>
  <c r="BQ90" i="1"/>
  <c r="BQ99" i="1"/>
  <c r="BQ98" i="1"/>
  <c r="BQ97" i="1"/>
  <c r="BQ89" i="1"/>
  <c r="BQ88" i="1"/>
  <c r="BQ96" i="1"/>
  <c r="BQ95" i="1"/>
  <c r="BQ87" i="1"/>
  <c r="BQ115" i="1"/>
  <c r="BY93" i="1"/>
  <c r="BY94" i="1"/>
  <c r="BY92" i="1"/>
  <c r="BY91" i="1"/>
  <c r="BY90" i="1"/>
  <c r="BY99" i="1"/>
  <c r="BY98" i="1"/>
  <c r="BY95" i="1"/>
  <c r="BY96" i="1"/>
  <c r="BY89" i="1"/>
  <c r="BY88" i="1"/>
  <c r="BY97" i="1"/>
  <c r="BY87" i="1"/>
  <c r="BY115" i="1"/>
  <c r="AE99" i="1"/>
  <c r="AE97" i="1"/>
  <c r="AE96" i="1"/>
  <c r="AE92" i="1"/>
  <c r="AE90" i="1"/>
  <c r="AE91" i="1"/>
  <c r="AE95" i="1"/>
  <c r="AE94" i="1"/>
  <c r="AE93" i="1"/>
  <c r="AE88" i="1"/>
  <c r="AE89" i="1"/>
  <c r="AE87" i="1"/>
  <c r="AE98" i="1"/>
  <c r="AE115" i="1"/>
  <c r="X97" i="1"/>
  <c r="X95" i="1"/>
  <c r="X99" i="1"/>
  <c r="X93" i="1"/>
  <c r="X94" i="1"/>
  <c r="X90" i="1"/>
  <c r="X96" i="1"/>
  <c r="X92" i="1"/>
  <c r="X88" i="1"/>
  <c r="X98" i="1"/>
  <c r="X91" i="1"/>
  <c r="X89" i="1"/>
  <c r="X87" i="1"/>
  <c r="X66" i="1"/>
  <c r="X70" i="1"/>
  <c r="X115" i="1"/>
  <c r="AV96" i="1"/>
  <c r="AV93" i="1"/>
  <c r="AV90" i="1"/>
  <c r="AV95" i="1"/>
  <c r="AV98" i="1"/>
  <c r="AV91" i="1"/>
  <c r="AV89" i="1"/>
  <c r="AV97" i="1"/>
  <c r="AV94" i="1"/>
  <c r="AV99" i="1"/>
  <c r="AV88" i="1"/>
  <c r="AV92" i="1"/>
  <c r="AV87" i="1"/>
  <c r="AV115" i="1"/>
  <c r="BT96" i="1"/>
  <c r="BT90" i="1"/>
  <c r="BT99" i="1"/>
  <c r="BT93" i="1"/>
  <c r="BT94" i="1"/>
  <c r="BT95" i="1"/>
  <c r="BT88" i="1"/>
  <c r="BT91" i="1"/>
  <c r="BT89" i="1"/>
  <c r="BT97" i="1"/>
  <c r="BT98" i="1"/>
  <c r="BT92" i="1"/>
  <c r="BT87" i="1"/>
  <c r="BT115" i="1"/>
  <c r="Q97" i="1"/>
  <c r="Q96" i="1"/>
  <c r="Q98" i="1"/>
  <c r="Q93" i="1"/>
  <c r="Q92" i="1"/>
  <c r="Q99" i="1"/>
  <c r="Q95" i="1"/>
  <c r="Q94" i="1"/>
  <c r="Q88" i="1"/>
  <c r="Q89" i="1"/>
  <c r="Q90" i="1"/>
  <c r="Q91" i="1"/>
  <c r="Q87" i="1"/>
  <c r="Q66" i="1"/>
  <c r="Q115" i="1"/>
  <c r="Q67" i="1"/>
  <c r="BE96" i="1"/>
  <c r="BE95" i="1"/>
  <c r="BE97" i="1"/>
  <c r="BE93" i="1"/>
  <c r="BE99" i="1"/>
  <c r="BE92" i="1"/>
  <c r="BE89" i="1"/>
  <c r="BE91" i="1"/>
  <c r="BE98" i="1"/>
  <c r="BE90" i="1"/>
  <c r="BE88" i="1"/>
  <c r="BE94" i="1"/>
  <c r="BE87" i="1"/>
  <c r="BE115" i="1"/>
  <c r="AA97" i="1"/>
  <c r="AA98" i="1"/>
  <c r="AA99" i="1"/>
  <c r="AA95" i="1"/>
  <c r="AA91" i="1"/>
  <c r="AA94" i="1"/>
  <c r="AA96" i="1"/>
  <c r="AA92" i="1"/>
  <c r="AA93" i="1"/>
  <c r="AA88" i="1"/>
  <c r="AA89" i="1"/>
  <c r="AA90" i="1"/>
  <c r="AA87" i="1"/>
  <c r="AA70" i="1"/>
  <c r="AA66" i="1"/>
  <c r="AA115" i="1"/>
  <c r="AA69" i="1"/>
  <c r="AA68" i="1"/>
  <c r="AQ97" i="1"/>
  <c r="AQ99" i="1"/>
  <c r="AQ98" i="1"/>
  <c r="AQ92" i="1"/>
  <c r="AQ90" i="1"/>
  <c r="AQ89" i="1"/>
  <c r="AQ96" i="1"/>
  <c r="AQ91" i="1"/>
  <c r="AQ88" i="1"/>
  <c r="AQ94" i="1"/>
  <c r="AQ93" i="1"/>
  <c r="AQ95" i="1"/>
  <c r="AQ87" i="1"/>
  <c r="AQ115" i="1"/>
  <c r="BW97" i="1"/>
  <c r="BW99" i="1"/>
  <c r="BW98" i="1"/>
  <c r="BW95" i="1"/>
  <c r="BW93" i="1"/>
  <c r="BW89" i="1"/>
  <c r="BW90" i="1"/>
  <c r="BW96" i="1"/>
  <c r="BW92" i="1"/>
  <c r="BW94" i="1"/>
  <c r="BW91" i="1"/>
  <c r="BW88" i="1"/>
  <c r="BW87" i="1"/>
  <c r="BW115" i="1"/>
  <c r="T93" i="1"/>
  <c r="T97" i="1"/>
  <c r="T94" i="1"/>
  <c r="T89" i="1"/>
  <c r="T90" i="1"/>
  <c r="T92" i="1"/>
  <c r="T99" i="1"/>
  <c r="T98" i="1"/>
  <c r="T96" i="1"/>
  <c r="T91" i="1"/>
  <c r="T88" i="1"/>
  <c r="T87" i="1"/>
  <c r="T95" i="1"/>
  <c r="T115" i="1"/>
  <c r="T66" i="1"/>
  <c r="AJ93" i="1"/>
  <c r="AJ97" i="1"/>
  <c r="AJ95" i="1"/>
  <c r="AJ94" i="1"/>
  <c r="AJ92" i="1"/>
  <c r="AJ91" i="1"/>
  <c r="AJ96" i="1"/>
  <c r="AJ99" i="1"/>
  <c r="AJ88" i="1"/>
  <c r="AJ89" i="1"/>
  <c r="AJ98" i="1"/>
  <c r="AJ90" i="1"/>
  <c r="AJ87" i="1"/>
  <c r="AJ115" i="1"/>
  <c r="AJ73" i="1"/>
  <c r="BH93" i="1"/>
  <c r="BH90" i="1"/>
  <c r="BH96" i="1"/>
  <c r="BH97" i="1"/>
  <c r="BH89" i="1"/>
  <c r="BH98" i="1"/>
  <c r="BH92" i="1"/>
  <c r="BH91" i="1"/>
  <c r="BH88" i="1"/>
  <c r="BH99" i="1"/>
  <c r="BH94" i="1"/>
  <c r="BH95" i="1"/>
  <c r="BH87" i="1"/>
  <c r="BH115" i="1"/>
  <c r="BX93" i="1"/>
  <c r="BX99" i="1"/>
  <c r="BX95" i="1"/>
  <c r="BX91" i="1"/>
  <c r="BX96" i="1"/>
  <c r="BX88" i="1"/>
  <c r="BX92" i="1"/>
  <c r="BX97" i="1"/>
  <c r="BX98" i="1"/>
  <c r="BX94" i="1"/>
  <c r="BX90" i="1"/>
  <c r="BX89" i="1"/>
  <c r="BX87" i="1"/>
  <c r="BX115" i="1"/>
  <c r="M94" i="1"/>
  <c r="M93" i="1"/>
  <c r="M95" i="1"/>
  <c r="M92" i="1"/>
  <c r="M91" i="1"/>
  <c r="M99" i="1"/>
  <c r="M98" i="1"/>
  <c r="M90" i="1"/>
  <c r="M89" i="1"/>
  <c r="M88" i="1"/>
  <c r="M97" i="1"/>
  <c r="M96" i="1"/>
  <c r="M87" i="1"/>
  <c r="M115" i="1"/>
  <c r="M66" i="1"/>
  <c r="AC93" i="1"/>
  <c r="AC94" i="1"/>
  <c r="AC92" i="1"/>
  <c r="AC91" i="1"/>
  <c r="AC99" i="1"/>
  <c r="AC96" i="1"/>
  <c r="AC90" i="1"/>
  <c r="AC89" i="1"/>
  <c r="AC88" i="1"/>
  <c r="AC97" i="1"/>
  <c r="AC95" i="1"/>
  <c r="AC87" i="1"/>
  <c r="AC98" i="1"/>
  <c r="AC115" i="1"/>
  <c r="AC66" i="1"/>
  <c r="AC70" i="1"/>
  <c r="BA93" i="1"/>
  <c r="BA94" i="1"/>
  <c r="BA92" i="1"/>
  <c r="BA91" i="1"/>
  <c r="BA90" i="1"/>
  <c r="BA99" i="1"/>
  <c r="BA98" i="1"/>
  <c r="BA97" i="1"/>
  <c r="BA89" i="1"/>
  <c r="BA88" i="1"/>
  <c r="BA96" i="1"/>
  <c r="BA95" i="1"/>
  <c r="BA87" i="1"/>
  <c r="BA115" i="1"/>
  <c r="N95" i="1"/>
  <c r="N92" i="1"/>
  <c r="N91" i="1"/>
  <c r="N99" i="1"/>
  <c r="N97" i="1"/>
  <c r="N96" i="1"/>
  <c r="N98" i="1"/>
  <c r="N94" i="1"/>
  <c r="N88" i="1"/>
  <c r="N89" i="1"/>
  <c r="N93" i="1"/>
  <c r="N90" i="1"/>
  <c r="N87" i="1"/>
  <c r="N115" i="1"/>
  <c r="N66" i="1"/>
  <c r="V94" i="1"/>
  <c r="V92" i="1"/>
  <c r="V91" i="1"/>
  <c r="V99" i="1"/>
  <c r="V97" i="1"/>
  <c r="V96" i="1"/>
  <c r="V95" i="1"/>
  <c r="V93" i="1"/>
  <c r="V90" i="1"/>
  <c r="V98" i="1"/>
  <c r="V88" i="1"/>
  <c r="V89" i="1"/>
  <c r="V87" i="1"/>
  <c r="V66" i="1"/>
  <c r="V70" i="1"/>
  <c r="V115" i="1"/>
  <c r="AD98" i="1"/>
  <c r="AD94" i="1"/>
  <c r="AD92" i="1"/>
  <c r="AD91" i="1"/>
  <c r="AD99" i="1"/>
  <c r="AD96" i="1"/>
  <c r="AD95" i="1"/>
  <c r="AD97" i="1"/>
  <c r="AD89" i="1"/>
  <c r="AD90" i="1"/>
  <c r="AD93" i="1"/>
  <c r="AD88" i="1"/>
  <c r="AD87" i="1"/>
  <c r="AD115" i="1"/>
  <c r="AD70" i="1"/>
  <c r="AL94" i="1"/>
  <c r="AL92" i="1"/>
  <c r="AL91" i="1"/>
  <c r="AL99" i="1"/>
  <c r="AL98" i="1"/>
  <c r="AL96" i="1"/>
  <c r="AL95" i="1"/>
  <c r="AL97" i="1"/>
  <c r="AL88" i="1"/>
  <c r="AL89" i="1"/>
  <c r="AL90" i="1"/>
  <c r="AL93" i="1"/>
  <c r="AL87" i="1"/>
  <c r="AL115" i="1"/>
  <c r="AL73" i="1"/>
  <c r="AT94" i="1"/>
  <c r="AT92" i="1"/>
  <c r="AT91" i="1"/>
  <c r="AT90" i="1"/>
  <c r="AT99" i="1"/>
  <c r="AT98" i="1"/>
  <c r="AT96" i="1"/>
  <c r="AT95" i="1"/>
  <c r="AT88" i="1"/>
  <c r="AT89" i="1"/>
  <c r="AT97" i="1"/>
  <c r="AT93" i="1"/>
  <c r="AT87" i="1"/>
  <c r="AT115" i="1"/>
  <c r="BB94" i="1"/>
  <c r="BB92" i="1"/>
  <c r="BB91" i="1"/>
  <c r="BB90" i="1"/>
  <c r="BB99" i="1"/>
  <c r="BB98" i="1"/>
  <c r="BB96" i="1"/>
  <c r="BB95" i="1"/>
  <c r="BB97" i="1"/>
  <c r="BB93" i="1"/>
  <c r="BB88" i="1"/>
  <c r="BB89" i="1"/>
  <c r="BB87" i="1"/>
  <c r="BB115" i="1"/>
  <c r="BJ94" i="1"/>
  <c r="BJ92" i="1"/>
  <c r="BJ91" i="1"/>
  <c r="BJ90" i="1"/>
  <c r="BJ99" i="1"/>
  <c r="BJ98" i="1"/>
  <c r="BJ96" i="1"/>
  <c r="BJ95" i="1"/>
  <c r="BJ93" i="1"/>
  <c r="BJ97" i="1"/>
  <c r="BJ88" i="1"/>
  <c r="BJ89" i="1"/>
  <c r="BJ87" i="1"/>
  <c r="BJ115" i="1"/>
  <c r="BR94" i="1"/>
  <c r="BR92" i="1"/>
  <c r="BR91" i="1"/>
  <c r="BR90" i="1"/>
  <c r="BR99" i="1"/>
  <c r="BR98" i="1"/>
  <c r="BR96" i="1"/>
  <c r="BR95" i="1"/>
  <c r="BR97" i="1"/>
  <c r="BR88" i="1"/>
  <c r="BR93" i="1"/>
  <c r="BR89" i="1"/>
  <c r="BR87" i="1"/>
  <c r="BR115" i="1"/>
  <c r="BZ94" i="1"/>
  <c r="BZ92" i="1"/>
  <c r="BZ91" i="1"/>
  <c r="BZ90" i="1"/>
  <c r="BZ99" i="1"/>
  <c r="BZ98" i="1"/>
  <c r="BZ96" i="1"/>
  <c r="BZ95" i="1"/>
  <c r="BZ97" i="1"/>
  <c r="BZ88" i="1"/>
  <c r="BZ89" i="1"/>
  <c r="BZ93" i="1"/>
  <c r="BZ87" i="1"/>
  <c r="BZ115" i="1"/>
  <c r="AU99" i="1"/>
  <c r="AU98" i="1"/>
  <c r="AU97" i="1"/>
  <c r="AU96" i="1"/>
  <c r="AU93" i="1"/>
  <c r="AU92" i="1"/>
  <c r="AU88" i="1"/>
  <c r="AU91" i="1"/>
  <c r="AU89" i="1"/>
  <c r="AU90" i="1"/>
  <c r="AU95" i="1"/>
  <c r="AU94" i="1"/>
  <c r="AU87" i="1"/>
  <c r="AU115" i="1"/>
  <c r="BC99" i="1"/>
  <c r="BC98" i="1"/>
  <c r="BC97" i="1"/>
  <c r="BC94" i="1"/>
  <c r="BC90" i="1"/>
  <c r="BC93" i="1"/>
  <c r="BC88" i="1"/>
  <c r="BC89" i="1"/>
  <c r="BC91" i="1"/>
  <c r="BC95" i="1"/>
  <c r="BC92" i="1"/>
  <c r="BC96" i="1"/>
  <c r="BC87" i="1"/>
  <c r="BC115" i="1"/>
  <c r="BK99" i="1"/>
  <c r="BK98" i="1"/>
  <c r="BK97" i="1"/>
  <c r="BK96" i="1"/>
  <c r="BK95" i="1"/>
  <c r="BK92" i="1"/>
  <c r="BK93" i="1"/>
  <c r="BK91" i="1"/>
  <c r="BK88" i="1"/>
  <c r="BK90" i="1"/>
  <c r="BK89" i="1"/>
  <c r="BK94" i="1"/>
  <c r="BK87" i="1"/>
  <c r="BK115" i="1"/>
  <c r="BS99" i="1"/>
  <c r="BS98" i="1"/>
  <c r="BS97" i="1"/>
  <c r="BS92" i="1"/>
  <c r="BS91" i="1"/>
  <c r="BS94" i="1"/>
  <c r="BS93" i="1"/>
  <c r="BS89" i="1"/>
  <c r="BS96" i="1"/>
  <c r="BS95" i="1"/>
  <c r="BS88" i="1"/>
  <c r="BS90" i="1"/>
  <c r="BS87" i="1"/>
  <c r="BS115" i="1"/>
  <c r="CA99" i="1"/>
  <c r="CA98" i="1"/>
  <c r="CA97" i="1"/>
  <c r="CA96" i="1"/>
  <c r="CA91" i="1"/>
  <c r="CA94" i="1"/>
  <c r="CA92" i="1"/>
  <c r="CA95" i="1"/>
  <c r="CA90" i="1"/>
  <c r="CA88" i="1"/>
  <c r="CA89" i="1"/>
  <c r="CA93" i="1"/>
  <c r="CA87" i="1"/>
  <c r="CA115" i="1"/>
  <c r="T113" i="1"/>
  <c r="T110" i="1"/>
  <c r="T108" i="1"/>
  <c r="T111" i="1"/>
  <c r="T109" i="1"/>
  <c r="T112" i="1"/>
  <c r="AR113" i="1"/>
  <c r="AR108" i="1"/>
  <c r="AR109" i="1"/>
  <c r="AR112" i="1"/>
  <c r="AR110" i="1"/>
  <c r="AR111" i="1"/>
  <c r="BX113" i="1"/>
  <c r="BX111" i="1"/>
  <c r="BX108" i="1"/>
  <c r="BX112" i="1"/>
  <c r="BX110" i="1"/>
  <c r="BX109" i="1"/>
  <c r="V113" i="1"/>
  <c r="V111" i="1"/>
  <c r="V112" i="1"/>
  <c r="V110" i="1"/>
  <c r="V108" i="1"/>
  <c r="V109" i="1"/>
  <c r="AD113" i="1"/>
  <c r="AD110" i="1"/>
  <c r="AD112" i="1"/>
  <c r="AD111" i="1"/>
  <c r="AD108" i="1"/>
  <c r="AD109" i="1"/>
  <c r="AT113" i="1"/>
  <c r="AT109" i="1"/>
  <c r="AT112" i="1"/>
  <c r="AT111" i="1"/>
  <c r="AT110" i="1"/>
  <c r="AT108" i="1"/>
  <c r="BJ113" i="1"/>
  <c r="BJ112" i="1"/>
  <c r="BJ111" i="1"/>
  <c r="BJ110" i="1"/>
  <c r="BJ108" i="1"/>
  <c r="BJ109" i="1"/>
  <c r="BZ113" i="1"/>
  <c r="BZ112" i="1"/>
  <c r="BZ111" i="1"/>
  <c r="BZ110" i="1"/>
  <c r="BZ109" i="1"/>
  <c r="BZ108" i="1"/>
  <c r="O113" i="1"/>
  <c r="O112" i="1"/>
  <c r="O111" i="1"/>
  <c r="O110" i="1"/>
  <c r="O109" i="1"/>
  <c r="O108" i="1"/>
  <c r="W113" i="1"/>
  <c r="W112" i="1"/>
  <c r="W111" i="1"/>
  <c r="W110" i="1"/>
  <c r="W109" i="1"/>
  <c r="W108" i="1"/>
  <c r="AE113" i="1"/>
  <c r="AE112" i="1"/>
  <c r="AE111" i="1"/>
  <c r="AE110" i="1"/>
  <c r="AE109" i="1"/>
  <c r="AE108" i="1"/>
  <c r="AM113" i="1"/>
  <c r="AM112" i="1"/>
  <c r="AM111" i="1"/>
  <c r="AM110" i="1"/>
  <c r="AM109" i="1"/>
  <c r="AM108" i="1"/>
  <c r="AU113" i="1"/>
  <c r="AU112" i="1"/>
  <c r="AU111" i="1"/>
  <c r="AU110" i="1"/>
  <c r="AU109" i="1"/>
  <c r="AU108" i="1"/>
  <c r="BC113" i="1"/>
  <c r="BC112" i="1"/>
  <c r="BC111" i="1"/>
  <c r="BC110" i="1"/>
  <c r="BC109" i="1"/>
  <c r="BC108" i="1"/>
  <c r="BK113" i="1"/>
  <c r="BK112" i="1"/>
  <c r="BK111" i="1"/>
  <c r="BK110" i="1"/>
  <c r="BK109" i="1"/>
  <c r="BK108" i="1"/>
  <c r="BS113" i="1"/>
  <c r="BS112" i="1"/>
  <c r="BS111" i="1"/>
  <c r="BS110" i="1"/>
  <c r="BS109" i="1"/>
  <c r="BS108" i="1"/>
  <c r="CA113" i="1"/>
  <c r="CA112" i="1"/>
  <c r="CA111" i="1"/>
  <c r="CA110" i="1"/>
  <c r="CA109" i="1"/>
  <c r="CA108" i="1"/>
  <c r="X112" i="1"/>
  <c r="X111" i="1"/>
  <c r="X110" i="1"/>
  <c r="X109" i="1"/>
  <c r="X108" i="1"/>
  <c r="X113" i="1"/>
  <c r="AN112" i="1"/>
  <c r="AN111" i="1"/>
  <c r="AN110" i="1"/>
  <c r="AN109" i="1"/>
  <c r="AN108" i="1"/>
  <c r="AN113" i="1"/>
  <c r="BD112" i="1"/>
  <c r="BD111" i="1"/>
  <c r="BD110" i="1"/>
  <c r="BD109" i="1"/>
  <c r="BD108" i="1"/>
  <c r="BD113" i="1"/>
  <c r="BT112" i="1"/>
  <c r="BT111" i="1"/>
  <c r="BT110" i="1"/>
  <c r="BT109" i="1"/>
  <c r="BT108" i="1"/>
  <c r="BT113" i="1"/>
  <c r="Q112" i="1"/>
  <c r="Q113" i="1"/>
  <c r="Q111" i="1"/>
  <c r="Q110" i="1"/>
  <c r="Q108" i="1"/>
  <c r="Q109" i="1"/>
  <c r="AG112" i="1"/>
  <c r="AG108" i="1"/>
  <c r="AG110" i="1"/>
  <c r="AG109" i="1"/>
  <c r="AG113" i="1"/>
  <c r="AG111" i="1"/>
  <c r="AO113" i="1"/>
  <c r="AO111" i="1"/>
  <c r="AO108" i="1"/>
  <c r="AO112" i="1"/>
  <c r="AO110" i="1"/>
  <c r="AO109" i="1"/>
  <c r="AW109" i="1"/>
  <c r="AW110" i="1"/>
  <c r="AW112" i="1"/>
  <c r="AW111" i="1"/>
  <c r="AW113" i="1"/>
  <c r="AW108" i="1"/>
  <c r="BE113" i="1"/>
  <c r="BE108" i="1"/>
  <c r="BE109" i="1"/>
  <c r="BE110" i="1"/>
  <c r="BE111" i="1"/>
  <c r="BE112" i="1"/>
  <c r="BM111" i="1"/>
  <c r="BM112" i="1"/>
  <c r="BM108" i="1"/>
  <c r="BM113" i="1"/>
  <c r="BM110" i="1"/>
  <c r="BM109" i="1"/>
  <c r="BU113" i="1"/>
  <c r="BU109" i="1"/>
  <c r="BU110" i="1"/>
  <c r="BU111" i="1"/>
  <c r="BU108" i="1"/>
  <c r="BU112" i="1"/>
  <c r="AJ113" i="1"/>
  <c r="AJ110" i="1"/>
  <c r="AJ109" i="1"/>
  <c r="AJ111" i="1"/>
  <c r="AJ112" i="1"/>
  <c r="AJ108" i="1"/>
  <c r="BP113" i="1"/>
  <c r="BP109" i="1"/>
  <c r="BP110" i="1"/>
  <c r="BP111" i="1"/>
  <c r="BP108" i="1"/>
  <c r="BP112" i="1"/>
  <c r="N113" i="1"/>
  <c r="N110" i="1"/>
  <c r="N112" i="1"/>
  <c r="N111" i="1"/>
  <c r="N109" i="1"/>
  <c r="N108" i="1"/>
  <c r="AL113" i="1"/>
  <c r="AL112" i="1"/>
  <c r="AL111" i="1"/>
  <c r="AL110" i="1"/>
  <c r="AL109" i="1"/>
  <c r="AL108" i="1"/>
  <c r="BB113" i="1"/>
  <c r="BB110" i="1"/>
  <c r="BB109" i="1"/>
  <c r="BB112" i="1"/>
  <c r="BB111" i="1"/>
  <c r="BB108" i="1"/>
  <c r="BR113" i="1"/>
  <c r="BR110" i="1"/>
  <c r="BR109" i="1"/>
  <c r="BR112" i="1"/>
  <c r="BR111" i="1"/>
  <c r="BR108" i="1"/>
  <c r="P112" i="1"/>
  <c r="P111" i="1"/>
  <c r="P110" i="1"/>
  <c r="P109" i="1"/>
  <c r="P108" i="1"/>
  <c r="P113" i="1"/>
  <c r="AF112" i="1"/>
  <c r="AF111" i="1"/>
  <c r="AF110" i="1"/>
  <c r="AF109" i="1"/>
  <c r="AF108" i="1"/>
  <c r="AF113" i="1"/>
  <c r="AV112" i="1"/>
  <c r="AV111" i="1"/>
  <c r="AV110" i="1"/>
  <c r="AV109" i="1"/>
  <c r="AV108" i="1"/>
  <c r="AV113" i="1"/>
  <c r="BL112" i="1"/>
  <c r="BL111" i="1"/>
  <c r="BL110" i="1"/>
  <c r="BL109" i="1"/>
  <c r="BL108" i="1"/>
  <c r="BL113" i="1"/>
  <c r="Y113" i="1"/>
  <c r="Y110" i="1"/>
  <c r="Y108" i="1"/>
  <c r="Y109" i="1"/>
  <c r="Y111" i="1"/>
  <c r="Y112" i="1"/>
  <c r="R112" i="1"/>
  <c r="R113" i="1"/>
  <c r="R110" i="1"/>
  <c r="R108" i="1"/>
  <c r="R111" i="1"/>
  <c r="R109" i="1"/>
  <c r="Z109" i="1"/>
  <c r="Z111" i="1"/>
  <c r="Z113" i="1"/>
  <c r="Z110" i="1"/>
  <c r="Z108" i="1"/>
  <c r="Z112" i="1"/>
  <c r="AH112" i="1"/>
  <c r="AH108" i="1"/>
  <c r="AH110" i="1"/>
  <c r="AH109" i="1"/>
  <c r="AH113" i="1"/>
  <c r="AH111" i="1"/>
  <c r="AP108" i="1"/>
  <c r="AP109" i="1"/>
  <c r="AP113" i="1"/>
  <c r="AP112" i="1"/>
  <c r="AP111" i="1"/>
  <c r="AP110" i="1"/>
  <c r="AX110" i="1"/>
  <c r="AX112" i="1"/>
  <c r="AX111" i="1"/>
  <c r="AX113" i="1"/>
  <c r="AX109" i="1"/>
  <c r="AX108" i="1"/>
  <c r="BF109" i="1"/>
  <c r="BF110" i="1"/>
  <c r="BF112" i="1"/>
  <c r="BF108" i="1"/>
  <c r="BF113" i="1"/>
  <c r="BF111" i="1"/>
  <c r="BN111" i="1"/>
  <c r="BN112" i="1"/>
  <c r="BN108" i="1"/>
  <c r="BN113" i="1"/>
  <c r="BN109" i="1"/>
  <c r="BN110" i="1"/>
  <c r="BV110" i="1"/>
  <c r="BV111" i="1"/>
  <c r="BV108" i="1"/>
  <c r="BV109" i="1"/>
  <c r="BV113" i="1"/>
  <c r="BV112" i="1"/>
  <c r="S112" i="1"/>
  <c r="S113" i="1"/>
  <c r="S110" i="1"/>
  <c r="S108" i="1"/>
  <c r="S111" i="1"/>
  <c r="S109" i="1"/>
  <c r="AA111" i="1"/>
  <c r="AA112" i="1"/>
  <c r="AA110" i="1"/>
  <c r="AA108" i="1"/>
  <c r="AA109" i="1"/>
  <c r="AA113" i="1"/>
  <c r="AI112" i="1"/>
  <c r="AI108" i="1"/>
  <c r="AI110" i="1"/>
  <c r="AI109" i="1"/>
  <c r="AI113" i="1"/>
  <c r="AI111" i="1"/>
  <c r="AQ108" i="1"/>
  <c r="AQ109" i="1"/>
  <c r="AQ112" i="1"/>
  <c r="AQ110" i="1"/>
  <c r="AQ113" i="1"/>
  <c r="AQ111" i="1"/>
  <c r="AY112" i="1"/>
  <c r="AY111" i="1"/>
  <c r="AY113" i="1"/>
  <c r="AY108" i="1"/>
  <c r="AY109" i="1"/>
  <c r="AY110" i="1"/>
  <c r="BG109" i="1"/>
  <c r="BG110" i="1"/>
  <c r="BG112" i="1"/>
  <c r="BG111" i="1"/>
  <c r="BG108" i="1"/>
  <c r="BG113" i="1"/>
  <c r="BO112" i="1"/>
  <c r="BO108" i="1"/>
  <c r="BO113" i="1"/>
  <c r="BO109" i="1"/>
  <c r="BO111" i="1"/>
  <c r="BO110" i="1"/>
  <c r="BW110" i="1"/>
  <c r="BW111" i="1"/>
  <c r="BW108" i="1"/>
  <c r="BW112" i="1"/>
  <c r="BW113" i="1"/>
  <c r="BW109" i="1"/>
  <c r="L113" i="1"/>
  <c r="L111" i="1"/>
  <c r="L108" i="1"/>
  <c r="L109" i="1"/>
  <c r="L112" i="1"/>
  <c r="L110" i="1"/>
  <c r="BH113" i="1"/>
  <c r="BH109" i="1"/>
  <c r="BH110" i="1"/>
  <c r="BH112" i="1"/>
  <c r="BH111" i="1"/>
  <c r="BH108" i="1"/>
  <c r="AB113" i="1"/>
  <c r="AB112" i="1"/>
  <c r="AB109" i="1"/>
  <c r="AB111" i="1"/>
  <c r="AB108" i="1"/>
  <c r="AB110" i="1"/>
  <c r="AZ113" i="1"/>
  <c r="AZ111" i="1"/>
  <c r="AZ108" i="1"/>
  <c r="AZ112" i="1"/>
  <c r="AZ110" i="1"/>
  <c r="AZ109" i="1"/>
  <c r="M113" i="1"/>
  <c r="M112" i="1"/>
  <c r="M111" i="1"/>
  <c r="M108" i="1"/>
  <c r="M109" i="1"/>
  <c r="M110" i="1"/>
  <c r="U112" i="1"/>
  <c r="U113" i="1"/>
  <c r="U110" i="1"/>
  <c r="U108" i="1"/>
  <c r="U111" i="1"/>
  <c r="U109" i="1"/>
  <c r="AC113" i="1"/>
  <c r="AC112" i="1"/>
  <c r="AC110" i="1"/>
  <c r="AC108" i="1"/>
  <c r="AC111" i="1"/>
  <c r="AC109" i="1"/>
  <c r="AK113" i="1"/>
  <c r="AK112" i="1"/>
  <c r="AK111" i="1"/>
  <c r="AK108" i="1"/>
  <c r="AK110" i="1"/>
  <c r="AK109" i="1"/>
  <c r="AS113" i="1"/>
  <c r="AS112" i="1"/>
  <c r="AS108" i="1"/>
  <c r="AS109" i="1"/>
  <c r="AS110" i="1"/>
  <c r="AS111" i="1"/>
  <c r="BA113" i="1"/>
  <c r="BA112" i="1"/>
  <c r="BA108" i="1"/>
  <c r="BA109" i="1"/>
  <c r="BA111" i="1"/>
  <c r="BA110" i="1"/>
  <c r="BI113" i="1"/>
  <c r="BI112" i="1"/>
  <c r="BI110" i="1"/>
  <c r="BI111" i="1"/>
  <c r="BI108" i="1"/>
  <c r="BI109" i="1"/>
  <c r="BQ113" i="1"/>
  <c r="BQ112" i="1"/>
  <c r="BQ109" i="1"/>
  <c r="BQ110" i="1"/>
  <c r="BQ111" i="1"/>
  <c r="BQ108" i="1"/>
  <c r="BY113" i="1"/>
  <c r="BY112" i="1"/>
  <c r="BY111" i="1"/>
  <c r="BY108" i="1"/>
  <c r="BY109" i="1"/>
  <c r="BY110" i="1"/>
  <c r="BY83" i="1"/>
  <c r="BY80" i="1"/>
  <c r="BY85" i="1"/>
  <c r="BY84" i="1"/>
  <c r="BY82" i="1"/>
  <c r="BY81" i="1"/>
  <c r="M83" i="1"/>
  <c r="M82" i="1"/>
  <c r="M81" i="1"/>
  <c r="M80" i="1"/>
  <c r="M85" i="1"/>
  <c r="M84" i="1"/>
  <c r="AK84" i="1"/>
  <c r="AK82" i="1"/>
  <c r="AK81" i="1"/>
  <c r="AK80" i="1"/>
  <c r="AK85" i="1"/>
  <c r="AK83" i="1"/>
  <c r="BI83" i="1"/>
  <c r="BI84" i="1"/>
  <c r="BI80" i="1"/>
  <c r="BI85" i="1"/>
  <c r="BI82" i="1"/>
  <c r="BI81" i="1"/>
  <c r="N85" i="1"/>
  <c r="N84" i="1"/>
  <c r="N83" i="1"/>
  <c r="N82" i="1"/>
  <c r="N81" i="1"/>
  <c r="N80" i="1"/>
  <c r="AL85" i="1"/>
  <c r="AL84" i="1"/>
  <c r="AL83" i="1"/>
  <c r="AL82" i="1"/>
  <c r="AL81" i="1"/>
  <c r="AL80" i="1"/>
  <c r="BJ85" i="1"/>
  <c r="BJ84" i="1"/>
  <c r="BJ83" i="1"/>
  <c r="BJ82" i="1"/>
  <c r="BJ81" i="1"/>
  <c r="BJ80" i="1"/>
  <c r="BZ85" i="1"/>
  <c r="BZ84" i="1"/>
  <c r="BZ83" i="1"/>
  <c r="BZ82" i="1"/>
  <c r="BZ81" i="1"/>
  <c r="BZ80" i="1"/>
  <c r="O85" i="1"/>
  <c r="O84" i="1"/>
  <c r="O83" i="1"/>
  <c r="O82" i="1"/>
  <c r="O81" i="1"/>
  <c r="O80" i="1"/>
  <c r="AM85" i="1"/>
  <c r="AM84" i="1"/>
  <c r="AM83" i="1"/>
  <c r="AM82" i="1"/>
  <c r="AM81" i="1"/>
  <c r="AM80" i="1"/>
  <c r="BK85" i="1"/>
  <c r="BK84" i="1"/>
  <c r="BK83" i="1"/>
  <c r="BK82" i="1"/>
  <c r="BK81" i="1"/>
  <c r="BK80" i="1"/>
  <c r="CA85" i="1"/>
  <c r="CA84" i="1"/>
  <c r="CA83" i="1"/>
  <c r="CA82" i="1"/>
  <c r="CA81" i="1"/>
  <c r="CA80" i="1"/>
  <c r="P84" i="1"/>
  <c r="P83" i="1"/>
  <c r="P82" i="1"/>
  <c r="P81" i="1"/>
  <c r="P80" i="1"/>
  <c r="P85" i="1"/>
  <c r="AF84" i="1"/>
  <c r="AF83" i="1"/>
  <c r="AF82" i="1"/>
  <c r="AF81" i="1"/>
  <c r="AF80" i="1"/>
  <c r="AF85" i="1"/>
  <c r="BD84" i="1"/>
  <c r="BD83" i="1"/>
  <c r="BD82" i="1"/>
  <c r="BD81" i="1"/>
  <c r="BD80" i="1"/>
  <c r="BD85" i="1"/>
  <c r="Q81" i="1"/>
  <c r="Q84" i="1"/>
  <c r="Q82" i="1"/>
  <c r="Q83" i="1"/>
  <c r="Q80" i="1"/>
  <c r="Q85" i="1"/>
  <c r="Y84" i="1"/>
  <c r="Y80" i="1"/>
  <c r="Y85" i="1"/>
  <c r="Y82" i="1"/>
  <c r="Y81" i="1"/>
  <c r="Y83" i="1"/>
  <c r="AG85" i="1"/>
  <c r="AG81" i="1"/>
  <c r="AG83" i="1"/>
  <c r="AG82" i="1"/>
  <c r="AG80" i="1"/>
  <c r="AG84" i="1"/>
  <c r="AO84" i="1"/>
  <c r="AO80" i="1"/>
  <c r="AO82" i="1"/>
  <c r="AO81" i="1"/>
  <c r="AO83" i="1"/>
  <c r="AO85" i="1"/>
  <c r="AW81" i="1"/>
  <c r="AW83" i="1"/>
  <c r="AW82" i="1"/>
  <c r="AW85" i="1"/>
  <c r="AW80" i="1"/>
  <c r="AW84" i="1"/>
  <c r="BE83" i="1"/>
  <c r="BE80" i="1"/>
  <c r="BE84" i="1"/>
  <c r="BE82" i="1"/>
  <c r="BE85" i="1"/>
  <c r="BE81" i="1"/>
  <c r="BM81" i="1"/>
  <c r="BM84" i="1"/>
  <c r="BM82" i="1"/>
  <c r="BM85" i="1"/>
  <c r="BM83" i="1"/>
  <c r="BM80" i="1"/>
  <c r="BU85" i="1"/>
  <c r="BU83" i="1"/>
  <c r="BU80" i="1"/>
  <c r="BU81" i="1"/>
  <c r="BU82" i="1"/>
  <c r="BU84" i="1"/>
  <c r="T84" i="1"/>
  <c r="T83" i="1"/>
  <c r="T85" i="1"/>
  <c r="T82" i="1"/>
  <c r="T80" i="1"/>
  <c r="T81" i="1"/>
  <c r="AJ84" i="1"/>
  <c r="AJ83" i="1"/>
  <c r="AJ85" i="1"/>
  <c r="AJ82" i="1"/>
  <c r="AJ80" i="1"/>
  <c r="AJ81" i="1"/>
  <c r="AZ85" i="1"/>
  <c r="AZ84" i="1"/>
  <c r="AZ83" i="1"/>
  <c r="AZ82" i="1"/>
  <c r="AZ80" i="1"/>
  <c r="AZ81" i="1"/>
  <c r="BP85" i="1"/>
  <c r="BP83" i="1"/>
  <c r="BP84" i="1"/>
  <c r="BP82" i="1"/>
  <c r="BP80" i="1"/>
  <c r="BP81" i="1"/>
  <c r="AC83" i="1"/>
  <c r="AC80" i="1"/>
  <c r="AC81" i="1"/>
  <c r="AC85" i="1"/>
  <c r="AC84" i="1"/>
  <c r="AC82" i="1"/>
  <c r="BA84" i="1"/>
  <c r="BA82" i="1"/>
  <c r="BA81" i="1"/>
  <c r="BA80" i="1"/>
  <c r="BA85" i="1"/>
  <c r="BA83" i="1"/>
  <c r="AD85" i="1"/>
  <c r="AD84" i="1"/>
  <c r="AD83" i="1"/>
  <c r="AD82" i="1"/>
  <c r="AD81" i="1"/>
  <c r="AD80" i="1"/>
  <c r="BB85" i="1"/>
  <c r="BB84" i="1"/>
  <c r="BB83" i="1"/>
  <c r="BB82" i="1"/>
  <c r="BB81" i="1"/>
  <c r="BB80" i="1"/>
  <c r="BR85" i="1"/>
  <c r="BR84" i="1"/>
  <c r="BR83" i="1"/>
  <c r="BR82" i="1"/>
  <c r="BR81" i="1"/>
  <c r="BR80" i="1"/>
  <c r="AE85" i="1"/>
  <c r="AE84" i="1"/>
  <c r="AE83" i="1"/>
  <c r="AE82" i="1"/>
  <c r="AE81" i="1"/>
  <c r="AE80" i="1"/>
  <c r="BC85" i="1"/>
  <c r="BC84" i="1"/>
  <c r="BC83" i="1"/>
  <c r="BC82" i="1"/>
  <c r="BC81" i="1"/>
  <c r="BC80" i="1"/>
  <c r="BS85" i="1"/>
  <c r="BS84" i="1"/>
  <c r="BS83" i="1"/>
  <c r="BS82" i="1"/>
  <c r="BS81" i="1"/>
  <c r="BS80" i="1"/>
  <c r="AN84" i="1"/>
  <c r="AN83" i="1"/>
  <c r="AN82" i="1"/>
  <c r="AN81" i="1"/>
  <c r="AN80" i="1"/>
  <c r="AN85" i="1"/>
  <c r="BL84" i="1"/>
  <c r="BL83" i="1"/>
  <c r="BL82" i="1"/>
  <c r="BL81" i="1"/>
  <c r="BL80" i="1"/>
  <c r="BL85" i="1"/>
  <c r="AH83" i="1"/>
  <c r="AH82" i="1"/>
  <c r="AH81" i="1"/>
  <c r="AH80" i="1"/>
  <c r="AH85" i="1"/>
  <c r="AH84" i="1"/>
  <c r="AX85" i="1"/>
  <c r="AX83" i="1"/>
  <c r="AX82" i="1"/>
  <c r="AX84" i="1"/>
  <c r="AX81" i="1"/>
  <c r="AX80" i="1"/>
  <c r="BN84" i="1"/>
  <c r="BN82" i="1"/>
  <c r="BN85" i="1"/>
  <c r="BN81" i="1"/>
  <c r="BN83" i="1"/>
  <c r="BN80" i="1"/>
  <c r="BV85" i="1"/>
  <c r="BV80" i="1"/>
  <c r="BV83" i="1"/>
  <c r="BV81" i="1"/>
  <c r="BV82" i="1"/>
  <c r="BV84" i="1"/>
  <c r="L85" i="1"/>
  <c r="L84" i="1"/>
  <c r="L83" i="1"/>
  <c r="L81" i="1"/>
  <c r="L82" i="1"/>
  <c r="L80" i="1"/>
  <c r="AB85" i="1"/>
  <c r="AB84" i="1"/>
  <c r="AB83" i="1"/>
  <c r="AB81" i="1"/>
  <c r="AB80" i="1"/>
  <c r="AB82" i="1"/>
  <c r="AR85" i="1"/>
  <c r="AR83" i="1"/>
  <c r="AR84" i="1"/>
  <c r="AR81" i="1"/>
  <c r="AR80" i="1"/>
  <c r="AR82" i="1"/>
  <c r="BH85" i="1"/>
  <c r="BH84" i="1"/>
  <c r="BH83" i="1"/>
  <c r="BH81" i="1"/>
  <c r="BH80" i="1"/>
  <c r="BH82" i="1"/>
  <c r="BX84" i="1"/>
  <c r="BX85" i="1"/>
  <c r="BX83" i="1"/>
  <c r="BX81" i="1"/>
  <c r="BX80" i="1"/>
  <c r="BX82" i="1"/>
  <c r="U84" i="1"/>
  <c r="U82" i="1"/>
  <c r="U85" i="1"/>
  <c r="U83" i="1"/>
  <c r="U81" i="1"/>
  <c r="U80" i="1"/>
  <c r="AS83" i="1"/>
  <c r="AS85" i="1"/>
  <c r="AS84" i="1"/>
  <c r="AS82" i="1"/>
  <c r="AS81" i="1"/>
  <c r="AS80" i="1"/>
  <c r="BQ84" i="1"/>
  <c r="BQ82" i="1"/>
  <c r="BQ81" i="1"/>
  <c r="BQ85" i="1"/>
  <c r="BQ83" i="1"/>
  <c r="BQ80" i="1"/>
  <c r="V85" i="1"/>
  <c r="V84" i="1"/>
  <c r="V83" i="1"/>
  <c r="V82" i="1"/>
  <c r="V81" i="1"/>
  <c r="V80" i="1"/>
  <c r="AT85" i="1"/>
  <c r="AT84" i="1"/>
  <c r="AT83" i="1"/>
  <c r="AT82" i="1"/>
  <c r="AT81" i="1"/>
  <c r="AT80" i="1"/>
  <c r="W85" i="1"/>
  <c r="W84" i="1"/>
  <c r="W83" i="1"/>
  <c r="W82" i="1"/>
  <c r="W81" i="1"/>
  <c r="W80" i="1"/>
  <c r="AU85" i="1"/>
  <c r="AU84" i="1"/>
  <c r="AU83" i="1"/>
  <c r="AU82" i="1"/>
  <c r="AU81" i="1"/>
  <c r="AU80" i="1"/>
  <c r="X84" i="1"/>
  <c r="X83" i="1"/>
  <c r="X82" i="1"/>
  <c r="X81" i="1"/>
  <c r="X80" i="1"/>
  <c r="X85" i="1"/>
  <c r="AV84" i="1"/>
  <c r="AV83" i="1"/>
  <c r="AV82" i="1"/>
  <c r="AV81" i="1"/>
  <c r="AV80" i="1"/>
  <c r="AV85" i="1"/>
  <c r="BT84" i="1"/>
  <c r="BT83" i="1"/>
  <c r="BT82" i="1"/>
  <c r="BT81" i="1"/>
  <c r="BT80" i="1"/>
  <c r="BT85" i="1"/>
  <c r="R84" i="1"/>
  <c r="R82" i="1"/>
  <c r="R80" i="1"/>
  <c r="R85" i="1"/>
  <c r="R81" i="1"/>
  <c r="R83" i="1"/>
  <c r="Z80" i="1"/>
  <c r="Z85" i="1"/>
  <c r="Z83" i="1"/>
  <c r="Z81" i="1"/>
  <c r="Z84" i="1"/>
  <c r="Z82" i="1"/>
  <c r="AP80" i="1"/>
  <c r="AP84" i="1"/>
  <c r="AP81" i="1"/>
  <c r="AP83" i="1"/>
  <c r="AP85" i="1"/>
  <c r="AP82" i="1"/>
  <c r="BF80" i="1"/>
  <c r="BF84" i="1"/>
  <c r="BF81" i="1"/>
  <c r="BF83" i="1"/>
  <c r="BF82" i="1"/>
  <c r="BF85" i="1"/>
  <c r="S85" i="1"/>
  <c r="S82" i="1"/>
  <c r="S84" i="1"/>
  <c r="S81" i="1"/>
  <c r="S83" i="1"/>
  <c r="S80" i="1"/>
  <c r="AA85" i="1"/>
  <c r="AA83" i="1"/>
  <c r="AA81" i="1"/>
  <c r="AA80" i="1"/>
  <c r="AA84" i="1"/>
  <c r="AA82" i="1"/>
  <c r="AI85" i="1"/>
  <c r="AI84" i="1"/>
  <c r="AI80" i="1"/>
  <c r="AI82" i="1"/>
  <c r="AI81" i="1"/>
  <c r="AI83" i="1"/>
  <c r="AQ85" i="1"/>
  <c r="AQ84" i="1"/>
  <c r="AQ81" i="1"/>
  <c r="AQ80" i="1"/>
  <c r="AQ83" i="1"/>
  <c r="AQ82" i="1"/>
  <c r="AY85" i="1"/>
  <c r="AY83" i="1"/>
  <c r="AY82" i="1"/>
  <c r="AY80" i="1"/>
  <c r="AY84" i="1"/>
  <c r="AY81" i="1"/>
  <c r="BG85" i="1"/>
  <c r="BG84" i="1"/>
  <c r="BG81" i="1"/>
  <c r="BG80" i="1"/>
  <c r="BG83" i="1"/>
  <c r="BG82" i="1"/>
  <c r="BO85" i="1"/>
  <c r="BO82" i="1"/>
  <c r="BO83" i="1"/>
  <c r="BO80" i="1"/>
  <c r="BO84" i="1"/>
  <c r="BO81" i="1"/>
  <c r="BW85" i="1"/>
  <c r="BW83" i="1"/>
  <c r="BW81" i="1"/>
  <c r="BW80" i="1"/>
  <c r="BW82" i="1"/>
  <c r="BW84" i="1"/>
  <c r="AC127" i="1"/>
  <c r="AC126" i="1"/>
  <c r="AC125" i="1"/>
  <c r="AC124" i="1"/>
  <c r="AC123" i="1"/>
  <c r="AC122" i="1"/>
  <c r="BI127" i="1"/>
  <c r="BI126" i="1"/>
  <c r="BI125" i="1"/>
  <c r="BI124" i="1"/>
  <c r="BI123" i="1"/>
  <c r="BI122" i="1"/>
  <c r="N127" i="1"/>
  <c r="N126" i="1"/>
  <c r="N125" i="1"/>
  <c r="N122" i="1"/>
  <c r="N123" i="1"/>
  <c r="N124" i="1"/>
  <c r="AT127" i="1"/>
  <c r="AT126" i="1"/>
  <c r="AT125" i="1"/>
  <c r="AT122" i="1"/>
  <c r="AT123" i="1"/>
  <c r="AT124" i="1"/>
  <c r="BZ127" i="1"/>
  <c r="BZ126" i="1"/>
  <c r="BZ125" i="1"/>
  <c r="BZ124" i="1"/>
  <c r="BZ122" i="1"/>
  <c r="BZ123" i="1"/>
  <c r="AH126" i="1"/>
  <c r="AH122" i="1"/>
  <c r="AH123" i="1"/>
  <c r="AH127" i="1"/>
  <c r="AH125" i="1"/>
  <c r="AH124" i="1"/>
  <c r="BF127" i="1"/>
  <c r="BF125" i="1"/>
  <c r="BF123" i="1"/>
  <c r="BF126" i="1"/>
  <c r="BF124" i="1"/>
  <c r="BF122" i="1"/>
  <c r="S127" i="1"/>
  <c r="S126" i="1"/>
  <c r="S124" i="1"/>
  <c r="S125" i="1"/>
  <c r="S122" i="1"/>
  <c r="S123" i="1"/>
  <c r="AI127" i="1"/>
  <c r="AI126" i="1"/>
  <c r="AI122" i="1"/>
  <c r="AI123" i="1"/>
  <c r="AI125" i="1"/>
  <c r="AI124" i="1"/>
  <c r="AY127" i="1"/>
  <c r="AY126" i="1"/>
  <c r="AY124" i="1"/>
  <c r="AY125" i="1"/>
  <c r="AY122" i="1"/>
  <c r="AY123" i="1"/>
  <c r="BO127" i="1"/>
  <c r="BO126" i="1"/>
  <c r="BO124" i="1"/>
  <c r="BO122" i="1"/>
  <c r="BO123" i="1"/>
  <c r="BO125" i="1"/>
  <c r="AB127" i="1"/>
  <c r="AB126" i="1"/>
  <c r="AB125" i="1"/>
  <c r="AB124" i="1"/>
  <c r="AB123" i="1"/>
  <c r="AB122" i="1"/>
  <c r="AZ127" i="1"/>
  <c r="AZ126" i="1"/>
  <c r="AZ125" i="1"/>
  <c r="AZ124" i="1"/>
  <c r="AZ122" i="1"/>
  <c r="AZ123" i="1"/>
  <c r="BX127" i="1"/>
  <c r="BX126" i="1"/>
  <c r="BX125" i="1"/>
  <c r="BX124" i="1"/>
  <c r="BX122" i="1"/>
  <c r="BX123" i="1"/>
  <c r="U127" i="1"/>
  <c r="U126" i="1"/>
  <c r="U125" i="1"/>
  <c r="U124" i="1"/>
  <c r="U123" i="1"/>
  <c r="U122" i="1"/>
  <c r="AS127" i="1"/>
  <c r="AS126" i="1"/>
  <c r="AS125" i="1"/>
  <c r="AS124" i="1"/>
  <c r="AS123" i="1"/>
  <c r="AS122" i="1"/>
  <c r="BQ127" i="1"/>
  <c r="BQ126" i="1"/>
  <c r="BQ125" i="1"/>
  <c r="BQ124" i="1"/>
  <c r="BQ123" i="1"/>
  <c r="BQ122" i="1"/>
  <c r="AL127" i="1"/>
  <c r="AL126" i="1"/>
  <c r="AL125" i="1"/>
  <c r="AL123" i="1"/>
  <c r="AL124" i="1"/>
  <c r="AL122" i="1"/>
  <c r="BR127" i="1"/>
  <c r="BR126" i="1"/>
  <c r="BR125" i="1"/>
  <c r="BR124" i="1"/>
  <c r="BR123" i="1"/>
  <c r="BR122" i="1"/>
  <c r="AE126" i="1"/>
  <c r="AE125" i="1"/>
  <c r="AE124" i="1"/>
  <c r="AE123" i="1"/>
  <c r="AE122" i="1"/>
  <c r="AE127" i="1"/>
  <c r="BC126" i="1"/>
  <c r="BC125" i="1"/>
  <c r="BC124" i="1"/>
  <c r="BC123" i="1"/>
  <c r="BC122" i="1"/>
  <c r="BC127" i="1"/>
  <c r="BK126" i="1"/>
  <c r="BK125" i="1"/>
  <c r="BK124" i="1"/>
  <c r="BK123" i="1"/>
  <c r="BK122" i="1"/>
  <c r="BK127" i="1"/>
  <c r="BS126" i="1"/>
  <c r="BS125" i="1"/>
  <c r="BS124" i="1"/>
  <c r="BS123" i="1"/>
  <c r="BS122" i="1"/>
  <c r="BS127" i="1"/>
  <c r="CA126" i="1"/>
  <c r="CA125" i="1"/>
  <c r="CA124" i="1"/>
  <c r="CA123" i="1"/>
  <c r="CA122" i="1"/>
  <c r="CA127" i="1"/>
  <c r="Z127" i="1"/>
  <c r="Z125" i="1"/>
  <c r="Z123" i="1"/>
  <c r="Z124" i="1"/>
  <c r="Z126" i="1"/>
  <c r="Z122" i="1"/>
  <c r="AX126" i="1"/>
  <c r="AX124" i="1"/>
  <c r="AX127" i="1"/>
  <c r="AX125" i="1"/>
  <c r="AX123" i="1"/>
  <c r="AX122" i="1"/>
  <c r="BN126" i="1"/>
  <c r="BN124" i="1"/>
  <c r="BN122" i="1"/>
  <c r="BN123" i="1"/>
  <c r="BN127" i="1"/>
  <c r="BN125" i="1"/>
  <c r="AA127" i="1"/>
  <c r="AA125" i="1"/>
  <c r="AA123" i="1"/>
  <c r="AA124" i="1"/>
  <c r="AA126" i="1"/>
  <c r="AA122" i="1"/>
  <c r="BG127" i="1"/>
  <c r="BG125" i="1"/>
  <c r="BG123" i="1"/>
  <c r="BG126" i="1"/>
  <c r="BG124" i="1"/>
  <c r="BG122" i="1"/>
  <c r="BW127" i="1"/>
  <c r="BW125" i="1"/>
  <c r="BW122" i="1"/>
  <c r="BW126" i="1"/>
  <c r="BW124" i="1"/>
  <c r="BW123" i="1"/>
  <c r="L127" i="1"/>
  <c r="L126" i="1"/>
  <c r="L125" i="1"/>
  <c r="L122" i="1"/>
  <c r="L123" i="1"/>
  <c r="L124" i="1"/>
  <c r="AR127" i="1"/>
  <c r="AR126" i="1"/>
  <c r="AR125" i="1"/>
  <c r="AR122" i="1"/>
  <c r="AR123" i="1"/>
  <c r="AR124" i="1"/>
  <c r="BP127" i="1"/>
  <c r="BP126" i="1"/>
  <c r="BP125" i="1"/>
  <c r="BP124" i="1"/>
  <c r="BP123" i="1"/>
  <c r="BP122" i="1"/>
  <c r="M127" i="1"/>
  <c r="M126" i="1"/>
  <c r="M125" i="1"/>
  <c r="M124" i="1"/>
  <c r="M123" i="1"/>
  <c r="M122" i="1"/>
  <c r="AK127" i="1"/>
  <c r="AK126" i="1"/>
  <c r="AK125" i="1"/>
  <c r="AK124" i="1"/>
  <c r="AK123" i="1"/>
  <c r="AK122" i="1"/>
  <c r="BA127" i="1"/>
  <c r="BA126" i="1"/>
  <c r="BA125" i="1"/>
  <c r="BA124" i="1"/>
  <c r="BA123" i="1"/>
  <c r="BA122" i="1"/>
  <c r="BY127" i="1"/>
  <c r="BY126" i="1"/>
  <c r="BY125" i="1"/>
  <c r="BY124" i="1"/>
  <c r="BY123" i="1"/>
  <c r="BY122" i="1"/>
  <c r="V127" i="1"/>
  <c r="V126" i="1"/>
  <c r="V125" i="1"/>
  <c r="V122" i="1"/>
  <c r="V123" i="1"/>
  <c r="V124" i="1"/>
  <c r="BJ127" i="1"/>
  <c r="BJ126" i="1"/>
  <c r="BJ125" i="1"/>
  <c r="BJ124" i="1"/>
  <c r="BJ122" i="1"/>
  <c r="BJ123" i="1"/>
  <c r="O126" i="1"/>
  <c r="O125" i="1"/>
  <c r="O124" i="1"/>
  <c r="O123" i="1"/>
  <c r="O122" i="1"/>
  <c r="O127" i="1"/>
  <c r="AU126" i="1"/>
  <c r="AU125" i="1"/>
  <c r="AU124" i="1"/>
  <c r="AU123" i="1"/>
  <c r="AU122" i="1"/>
  <c r="AU127" i="1"/>
  <c r="P123" i="1"/>
  <c r="P126" i="1"/>
  <c r="P124" i="1"/>
  <c r="P125" i="1"/>
  <c r="P127" i="1"/>
  <c r="P122" i="1"/>
  <c r="X122" i="1"/>
  <c r="X125" i="1"/>
  <c r="X123" i="1"/>
  <c r="X127" i="1"/>
  <c r="X126" i="1"/>
  <c r="X124" i="1"/>
  <c r="AF126" i="1"/>
  <c r="AF122" i="1"/>
  <c r="AF124" i="1"/>
  <c r="AF125" i="1"/>
  <c r="AF123" i="1"/>
  <c r="AF127" i="1"/>
  <c r="AN124" i="1"/>
  <c r="AN125" i="1"/>
  <c r="AN127" i="1"/>
  <c r="AN123" i="1"/>
  <c r="AN122" i="1"/>
  <c r="AN126" i="1"/>
  <c r="AV123" i="1"/>
  <c r="AV126" i="1"/>
  <c r="AV124" i="1"/>
  <c r="AV127" i="1"/>
  <c r="AV125" i="1"/>
  <c r="AV122" i="1"/>
  <c r="BD122" i="1"/>
  <c r="BD125" i="1"/>
  <c r="BD123" i="1"/>
  <c r="BD127" i="1"/>
  <c r="BD126" i="1"/>
  <c r="BD124" i="1"/>
  <c r="BL126" i="1"/>
  <c r="BL124" i="1"/>
  <c r="BL122" i="1"/>
  <c r="BL123" i="1"/>
  <c r="BL127" i="1"/>
  <c r="BL125" i="1"/>
  <c r="BT125" i="1"/>
  <c r="BT127" i="1"/>
  <c r="BT123" i="1"/>
  <c r="BT126" i="1"/>
  <c r="BT122" i="1"/>
  <c r="BT124" i="1"/>
  <c r="R126" i="1"/>
  <c r="R124" i="1"/>
  <c r="R127" i="1"/>
  <c r="R125" i="1"/>
  <c r="R123" i="1"/>
  <c r="R122" i="1"/>
  <c r="AP127" i="1"/>
  <c r="AP125" i="1"/>
  <c r="AP122" i="1"/>
  <c r="AP126" i="1"/>
  <c r="AP123" i="1"/>
  <c r="AP124" i="1"/>
  <c r="BV127" i="1"/>
  <c r="BV125" i="1"/>
  <c r="BV122" i="1"/>
  <c r="BV126" i="1"/>
  <c r="BV123" i="1"/>
  <c r="BV124" i="1"/>
  <c r="AQ127" i="1"/>
  <c r="AQ125" i="1"/>
  <c r="AQ122" i="1"/>
  <c r="AQ126" i="1"/>
  <c r="AQ123" i="1"/>
  <c r="AQ124" i="1"/>
  <c r="T127" i="1"/>
  <c r="T126" i="1"/>
  <c r="T125" i="1"/>
  <c r="T122" i="1"/>
  <c r="T124" i="1"/>
  <c r="T123" i="1"/>
  <c r="AJ127" i="1"/>
  <c r="AJ126" i="1"/>
  <c r="AJ125" i="1"/>
  <c r="AJ123" i="1"/>
  <c r="AJ124" i="1"/>
  <c r="AJ122" i="1"/>
  <c r="BH127" i="1"/>
  <c r="BH126" i="1"/>
  <c r="BH125" i="1"/>
  <c r="BH124" i="1"/>
  <c r="BH122" i="1"/>
  <c r="BH123" i="1"/>
  <c r="AD127" i="1"/>
  <c r="AD126" i="1"/>
  <c r="AD125" i="1"/>
  <c r="AD124" i="1"/>
  <c r="AD122" i="1"/>
  <c r="AD123" i="1"/>
  <c r="BB127" i="1"/>
  <c r="BB126" i="1"/>
  <c r="BB125" i="1"/>
  <c r="BB124" i="1"/>
  <c r="BB122" i="1"/>
  <c r="BB123" i="1"/>
  <c r="W126" i="1"/>
  <c r="W125" i="1"/>
  <c r="W124" i="1"/>
  <c r="W123" i="1"/>
  <c r="W122" i="1"/>
  <c r="W127" i="1"/>
  <c r="AM126" i="1"/>
  <c r="AM125" i="1"/>
  <c r="AM124" i="1"/>
  <c r="AM123" i="1"/>
  <c r="AM122" i="1"/>
  <c r="AM127" i="1"/>
  <c r="Q123" i="1"/>
  <c r="Q126" i="1"/>
  <c r="Q124" i="1"/>
  <c r="Q127" i="1"/>
  <c r="Q125" i="1"/>
  <c r="Q122" i="1"/>
  <c r="Y122" i="1"/>
  <c r="Y127" i="1"/>
  <c r="Y125" i="1"/>
  <c r="Y123" i="1"/>
  <c r="Y124" i="1"/>
  <c r="Y126" i="1"/>
  <c r="AG126" i="1"/>
  <c r="AG122" i="1"/>
  <c r="AG123" i="1"/>
  <c r="AG127" i="1"/>
  <c r="AG125" i="1"/>
  <c r="AG124" i="1"/>
  <c r="AO124" i="1"/>
  <c r="AO127" i="1"/>
  <c r="AO125" i="1"/>
  <c r="AO122" i="1"/>
  <c r="AO123" i="1"/>
  <c r="AO126" i="1"/>
  <c r="AW123" i="1"/>
  <c r="AW126" i="1"/>
  <c r="AW124" i="1"/>
  <c r="AW127" i="1"/>
  <c r="AW122" i="1"/>
  <c r="AW125" i="1"/>
  <c r="BE122" i="1"/>
  <c r="BE127" i="1"/>
  <c r="BE125" i="1"/>
  <c r="BE123" i="1"/>
  <c r="BE126" i="1"/>
  <c r="BE124" i="1"/>
  <c r="BM126" i="1"/>
  <c r="BM124" i="1"/>
  <c r="BM122" i="1"/>
  <c r="BM123" i="1"/>
  <c r="BM127" i="1"/>
  <c r="BM125" i="1"/>
  <c r="BU127" i="1"/>
  <c r="BU125" i="1"/>
  <c r="BU122" i="1"/>
  <c r="BU124" i="1"/>
  <c r="BU123" i="1"/>
  <c r="BU126" i="1"/>
  <c r="CA107" i="1"/>
  <c r="BZ107" i="1"/>
  <c r="BY107" i="1"/>
  <c r="BX107" i="1"/>
  <c r="BW107" i="1"/>
  <c r="BV107" i="1"/>
  <c r="BU107" i="1"/>
  <c r="BT107" i="1"/>
  <c r="BS107" i="1"/>
  <c r="BR107" i="1"/>
  <c r="BQ107" i="1"/>
  <c r="BP107" i="1"/>
  <c r="BO107" i="1"/>
  <c r="BN107" i="1"/>
  <c r="BM107" i="1"/>
  <c r="BL107" i="1"/>
  <c r="BK107" i="1"/>
  <c r="BJ107" i="1"/>
  <c r="BI107" i="1"/>
  <c r="BH107" i="1"/>
  <c r="BG107" i="1"/>
  <c r="BF107" i="1"/>
  <c r="BE107" i="1"/>
  <c r="BD107" i="1"/>
  <c r="BC107" i="1"/>
  <c r="BB107" i="1"/>
  <c r="BA107" i="1"/>
  <c r="AZ107" i="1"/>
  <c r="AY107" i="1"/>
  <c r="AX107" i="1"/>
  <c r="AW107" i="1"/>
  <c r="AV107" i="1"/>
  <c r="AU107" i="1"/>
  <c r="AT107" i="1"/>
  <c r="AS107" i="1"/>
  <c r="AR107" i="1"/>
  <c r="AQ107" i="1"/>
  <c r="AP107" i="1"/>
  <c r="AO107" i="1"/>
  <c r="AN107" i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B107" i="1"/>
  <c r="CA106" i="1"/>
  <c r="BZ106" i="1"/>
  <c r="BY106" i="1"/>
  <c r="BX106" i="1"/>
  <c r="BW106" i="1"/>
  <c r="BV106" i="1"/>
  <c r="BU106" i="1"/>
  <c r="BT106" i="1"/>
  <c r="BS106" i="1"/>
  <c r="BR106" i="1"/>
  <c r="BQ106" i="1"/>
  <c r="BP106" i="1"/>
  <c r="BO106" i="1"/>
  <c r="BN106" i="1"/>
  <c r="BM106" i="1"/>
  <c r="BL106" i="1"/>
  <c r="BK106" i="1"/>
  <c r="BJ106" i="1"/>
  <c r="BI106" i="1"/>
  <c r="BH106" i="1"/>
  <c r="BG106" i="1"/>
  <c r="BF106" i="1"/>
  <c r="BE106" i="1"/>
  <c r="BD106" i="1"/>
  <c r="BC106" i="1"/>
  <c r="BB106" i="1"/>
  <c r="BA106" i="1"/>
  <c r="AZ106" i="1"/>
  <c r="AY106" i="1"/>
  <c r="AX106" i="1"/>
  <c r="AW106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B106" i="1"/>
  <c r="CA105" i="1"/>
  <c r="BZ105" i="1"/>
  <c r="BY105" i="1"/>
  <c r="BX105" i="1"/>
  <c r="BW105" i="1"/>
  <c r="BV105" i="1"/>
  <c r="BU105" i="1"/>
  <c r="BT105" i="1"/>
  <c r="BS105" i="1"/>
  <c r="BR105" i="1"/>
  <c r="BQ105" i="1"/>
  <c r="BP105" i="1"/>
  <c r="BO105" i="1"/>
  <c r="BN105" i="1"/>
  <c r="BM105" i="1"/>
  <c r="BL105" i="1"/>
  <c r="BK105" i="1"/>
  <c r="BJ105" i="1"/>
  <c r="BI105" i="1"/>
  <c r="BH105" i="1"/>
  <c r="BG105" i="1"/>
  <c r="BF105" i="1"/>
  <c r="BE105" i="1"/>
  <c r="BD105" i="1"/>
  <c r="BC105" i="1"/>
  <c r="BB105" i="1"/>
  <c r="BA105" i="1"/>
  <c r="AZ105" i="1"/>
  <c r="AY105" i="1"/>
  <c r="AX105" i="1"/>
  <c r="AW105" i="1"/>
  <c r="AV105" i="1"/>
  <c r="AU105" i="1"/>
  <c r="AT105" i="1"/>
  <c r="AS105" i="1"/>
  <c r="AR105" i="1"/>
  <c r="AQ105" i="1"/>
  <c r="AP105" i="1"/>
  <c r="AO105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B105" i="1"/>
  <c r="CA104" i="1"/>
  <c r="BZ104" i="1"/>
  <c r="BY104" i="1"/>
  <c r="BX104" i="1"/>
  <c r="BW104" i="1"/>
  <c r="BV104" i="1"/>
  <c r="BU104" i="1"/>
  <c r="BT104" i="1"/>
  <c r="BS104" i="1"/>
  <c r="BR104" i="1"/>
  <c r="BQ104" i="1"/>
  <c r="BP104" i="1"/>
  <c r="BO104" i="1"/>
  <c r="BN104" i="1"/>
  <c r="BM104" i="1"/>
  <c r="BL104" i="1"/>
  <c r="BK104" i="1"/>
  <c r="BJ104" i="1"/>
  <c r="BI104" i="1"/>
  <c r="BH104" i="1"/>
  <c r="BG104" i="1"/>
  <c r="BF104" i="1"/>
  <c r="BE104" i="1"/>
  <c r="BD104" i="1"/>
  <c r="BC104" i="1"/>
  <c r="BB104" i="1"/>
  <c r="BA104" i="1"/>
  <c r="AZ104" i="1"/>
  <c r="AY104" i="1"/>
  <c r="AX104" i="1"/>
  <c r="AW104" i="1"/>
  <c r="AV104" i="1"/>
  <c r="AU104" i="1"/>
  <c r="AT104" i="1"/>
  <c r="AS104" i="1"/>
  <c r="AR104" i="1"/>
  <c r="AQ104" i="1"/>
  <c r="AP104" i="1"/>
  <c r="AO104" i="1"/>
  <c r="AN104" i="1"/>
  <c r="AM104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B104" i="1"/>
  <c r="CA103" i="1"/>
  <c r="BZ103" i="1"/>
  <c r="BY103" i="1"/>
  <c r="BX103" i="1"/>
  <c r="BW103" i="1"/>
  <c r="BV103" i="1"/>
  <c r="BU103" i="1"/>
  <c r="BT103" i="1"/>
  <c r="BS103" i="1"/>
  <c r="BR103" i="1"/>
  <c r="BQ103" i="1"/>
  <c r="BP103" i="1"/>
  <c r="BO103" i="1"/>
  <c r="BN103" i="1"/>
  <c r="BM103" i="1"/>
  <c r="BL103" i="1"/>
  <c r="BK103" i="1"/>
  <c r="BJ103" i="1"/>
  <c r="BI103" i="1"/>
  <c r="BH103" i="1"/>
  <c r="BG103" i="1"/>
  <c r="BF103" i="1"/>
  <c r="BE103" i="1"/>
  <c r="BD103" i="1"/>
  <c r="BC103" i="1"/>
  <c r="BB103" i="1"/>
  <c r="BA103" i="1"/>
  <c r="AZ103" i="1"/>
  <c r="AY103" i="1"/>
  <c r="AX103" i="1"/>
  <c r="AW103" i="1"/>
  <c r="AV103" i="1"/>
  <c r="AU103" i="1"/>
  <c r="AT103" i="1"/>
  <c r="AS103" i="1"/>
  <c r="AR103" i="1"/>
  <c r="AQ103" i="1"/>
  <c r="AP103" i="1"/>
  <c r="AO103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B103" i="1"/>
  <c r="CA102" i="1"/>
  <c r="BZ102" i="1"/>
  <c r="BY102" i="1"/>
  <c r="BX102" i="1"/>
  <c r="BW102" i="1"/>
  <c r="BV102" i="1"/>
  <c r="BU102" i="1"/>
  <c r="BT102" i="1"/>
  <c r="BS102" i="1"/>
  <c r="BR102" i="1"/>
  <c r="BQ102" i="1"/>
  <c r="BP102" i="1"/>
  <c r="BO102" i="1"/>
  <c r="BN102" i="1"/>
  <c r="BM102" i="1"/>
  <c r="BL102" i="1"/>
  <c r="BK102" i="1"/>
  <c r="BJ102" i="1"/>
  <c r="BI102" i="1"/>
  <c r="BH102" i="1"/>
  <c r="BG102" i="1"/>
  <c r="BF102" i="1"/>
  <c r="BE102" i="1"/>
  <c r="BD102" i="1"/>
  <c r="BC102" i="1"/>
  <c r="BB102" i="1"/>
  <c r="BA102" i="1"/>
  <c r="AZ102" i="1"/>
  <c r="AY102" i="1"/>
  <c r="AX102" i="1"/>
  <c r="AW102" i="1"/>
  <c r="AV102" i="1"/>
  <c r="AU102" i="1"/>
  <c r="AT102" i="1"/>
  <c r="AS102" i="1"/>
  <c r="AR102" i="1"/>
  <c r="AQ102" i="1"/>
  <c r="AP102" i="1"/>
  <c r="AO102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B102" i="1"/>
  <c r="CA79" i="1"/>
  <c r="BZ79" i="1"/>
  <c r="BY79" i="1"/>
  <c r="BX79" i="1"/>
  <c r="BW79" i="1"/>
  <c r="BV79" i="1"/>
  <c r="BU79" i="1"/>
  <c r="BT79" i="1"/>
  <c r="BS79" i="1"/>
  <c r="BR79" i="1"/>
  <c r="BQ79" i="1"/>
  <c r="BP79" i="1"/>
  <c r="BO79" i="1"/>
  <c r="BN79" i="1"/>
  <c r="BM79" i="1"/>
  <c r="BL79" i="1"/>
  <c r="BK79" i="1"/>
  <c r="BJ79" i="1"/>
  <c r="BI79" i="1"/>
  <c r="BH79" i="1"/>
  <c r="BG79" i="1"/>
  <c r="BF79" i="1"/>
  <c r="BE79" i="1"/>
  <c r="BD79" i="1"/>
  <c r="BC79" i="1"/>
  <c r="BB79" i="1"/>
  <c r="BA79" i="1"/>
  <c r="AZ79" i="1"/>
  <c r="AY79" i="1"/>
  <c r="AX79" i="1"/>
  <c r="AW79" i="1"/>
  <c r="AV79" i="1"/>
  <c r="AU79" i="1"/>
  <c r="AT79" i="1"/>
  <c r="AS79" i="1"/>
  <c r="AR79" i="1"/>
  <c r="AQ79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B79" i="1"/>
  <c r="CA78" i="1"/>
  <c r="BZ78" i="1"/>
  <c r="BY78" i="1"/>
  <c r="BX78" i="1"/>
  <c r="BW78" i="1"/>
  <c r="BV78" i="1"/>
  <c r="BU78" i="1"/>
  <c r="BT78" i="1"/>
  <c r="BS78" i="1"/>
  <c r="BR78" i="1"/>
  <c r="BQ78" i="1"/>
  <c r="BP78" i="1"/>
  <c r="BO78" i="1"/>
  <c r="BN78" i="1"/>
  <c r="BM78" i="1"/>
  <c r="BL78" i="1"/>
  <c r="BK78" i="1"/>
  <c r="BJ78" i="1"/>
  <c r="BI78" i="1"/>
  <c r="BH78" i="1"/>
  <c r="BG78" i="1"/>
  <c r="BF78" i="1"/>
  <c r="BE78" i="1"/>
  <c r="BD78" i="1"/>
  <c r="BC78" i="1"/>
  <c r="BB78" i="1"/>
  <c r="BA78" i="1"/>
  <c r="AZ78" i="1"/>
  <c r="AY78" i="1"/>
  <c r="AX78" i="1"/>
  <c r="AW78" i="1"/>
  <c r="AV78" i="1"/>
  <c r="AU78" i="1"/>
  <c r="AT78" i="1"/>
  <c r="AS78" i="1"/>
  <c r="AR78" i="1"/>
  <c r="AQ78" i="1"/>
  <c r="AP78" i="1"/>
  <c r="AO78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B78" i="1"/>
  <c r="CA77" i="1"/>
  <c r="BZ77" i="1"/>
  <c r="BY77" i="1"/>
  <c r="BX77" i="1"/>
  <c r="BW77" i="1"/>
  <c r="BV77" i="1"/>
  <c r="BU77" i="1"/>
  <c r="BT77" i="1"/>
  <c r="BS77" i="1"/>
  <c r="BR77" i="1"/>
  <c r="BQ77" i="1"/>
  <c r="BP77" i="1"/>
  <c r="BO77" i="1"/>
  <c r="BN77" i="1"/>
  <c r="BM77" i="1"/>
  <c r="BL77" i="1"/>
  <c r="BK77" i="1"/>
  <c r="BJ77" i="1"/>
  <c r="BI77" i="1"/>
  <c r="BH77" i="1"/>
  <c r="BG77" i="1"/>
  <c r="BF77" i="1"/>
  <c r="BE77" i="1"/>
  <c r="BD77" i="1"/>
  <c r="BC77" i="1"/>
  <c r="BB77" i="1"/>
  <c r="BA77" i="1"/>
  <c r="AZ77" i="1"/>
  <c r="AY77" i="1"/>
  <c r="AX77" i="1"/>
  <c r="AW77" i="1"/>
  <c r="AV77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B77" i="1"/>
  <c r="CA76" i="1"/>
  <c r="BZ76" i="1"/>
  <c r="BY76" i="1"/>
  <c r="BX76" i="1"/>
  <c r="BW76" i="1"/>
  <c r="BV76" i="1"/>
  <c r="BU76" i="1"/>
  <c r="BT76" i="1"/>
  <c r="BS76" i="1"/>
  <c r="BR76" i="1"/>
  <c r="BQ76" i="1"/>
  <c r="BP76" i="1"/>
  <c r="BO76" i="1"/>
  <c r="BN76" i="1"/>
  <c r="BM76" i="1"/>
  <c r="BL76" i="1"/>
  <c r="BK76" i="1"/>
  <c r="BJ76" i="1"/>
  <c r="BI76" i="1"/>
  <c r="BH76" i="1"/>
  <c r="BG76" i="1"/>
  <c r="BF76" i="1"/>
  <c r="BE76" i="1"/>
  <c r="BD76" i="1"/>
  <c r="BC76" i="1"/>
  <c r="BB76" i="1"/>
  <c r="BA76" i="1"/>
  <c r="AZ76" i="1"/>
  <c r="AY76" i="1"/>
  <c r="AX76" i="1"/>
  <c r="AW76" i="1"/>
  <c r="AV76" i="1"/>
  <c r="AU76" i="1"/>
  <c r="AT76" i="1"/>
  <c r="AS76" i="1"/>
  <c r="AR76" i="1"/>
  <c r="AQ76" i="1"/>
  <c r="AP76" i="1"/>
  <c r="AO76" i="1"/>
  <c r="AN76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B76" i="1"/>
  <c r="CA75" i="1"/>
  <c r="BZ75" i="1"/>
  <c r="BY75" i="1"/>
  <c r="BX75" i="1"/>
  <c r="BW75" i="1"/>
  <c r="BV75" i="1"/>
  <c r="BU75" i="1"/>
  <c r="BT75" i="1"/>
  <c r="BS75" i="1"/>
  <c r="BR75" i="1"/>
  <c r="BQ75" i="1"/>
  <c r="BP75" i="1"/>
  <c r="BO75" i="1"/>
  <c r="BN75" i="1"/>
  <c r="BM75" i="1"/>
  <c r="BL75" i="1"/>
  <c r="BK75" i="1"/>
  <c r="BJ75" i="1"/>
  <c r="BI75" i="1"/>
  <c r="BH75" i="1"/>
  <c r="BG75" i="1"/>
  <c r="BF75" i="1"/>
  <c r="BE75" i="1"/>
  <c r="BD75" i="1"/>
  <c r="BC75" i="1"/>
  <c r="BB75" i="1"/>
  <c r="BA75" i="1"/>
  <c r="AZ75" i="1"/>
  <c r="AY75" i="1"/>
  <c r="AX75" i="1"/>
  <c r="AW75" i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B75" i="1"/>
  <c r="CA74" i="1"/>
  <c r="BZ74" i="1"/>
  <c r="BY74" i="1"/>
  <c r="BX74" i="1"/>
  <c r="BW74" i="1"/>
  <c r="BV74" i="1"/>
  <c r="BU74" i="1"/>
  <c r="BT74" i="1"/>
  <c r="BS74" i="1"/>
  <c r="BR74" i="1"/>
  <c r="BQ74" i="1"/>
  <c r="BP74" i="1"/>
  <c r="BO74" i="1"/>
  <c r="BN74" i="1"/>
  <c r="BM74" i="1"/>
  <c r="BL74" i="1"/>
  <c r="BK74" i="1"/>
  <c r="BJ74" i="1"/>
  <c r="BI74" i="1"/>
  <c r="BH74" i="1"/>
  <c r="BG74" i="1"/>
  <c r="BF74" i="1"/>
  <c r="BE74" i="1"/>
  <c r="BD74" i="1"/>
  <c r="BC74" i="1"/>
  <c r="BB74" i="1"/>
  <c r="BA74" i="1"/>
  <c r="AZ74" i="1"/>
  <c r="AY74" i="1"/>
  <c r="AX74" i="1"/>
  <c r="AW74" i="1"/>
  <c r="AV74" i="1"/>
  <c r="AU74" i="1"/>
  <c r="AT74" i="1"/>
  <c r="AS74" i="1"/>
  <c r="AR74" i="1"/>
  <c r="AQ74" i="1"/>
  <c r="AP74" i="1"/>
  <c r="AO74" i="1"/>
  <c r="AN74" i="1"/>
  <c r="AM74" i="1"/>
  <c r="AL74" i="1"/>
  <c r="AK74" i="1"/>
  <c r="AJ74" i="1"/>
  <c r="AI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B74" i="1"/>
  <c r="CA133" i="1"/>
  <c r="BZ133" i="1"/>
  <c r="BY133" i="1"/>
  <c r="BX133" i="1"/>
  <c r="BW133" i="1"/>
  <c r="BV133" i="1"/>
  <c r="BU133" i="1"/>
  <c r="BT133" i="1"/>
  <c r="BS133" i="1"/>
  <c r="BR133" i="1"/>
  <c r="BQ133" i="1"/>
  <c r="BP133" i="1"/>
  <c r="BO133" i="1"/>
  <c r="BN133" i="1"/>
  <c r="BM133" i="1"/>
  <c r="BL133" i="1"/>
  <c r="BK133" i="1"/>
  <c r="BJ133" i="1"/>
  <c r="BI133" i="1"/>
  <c r="BH133" i="1"/>
  <c r="BG133" i="1"/>
  <c r="BF133" i="1"/>
  <c r="BE133" i="1"/>
  <c r="BD133" i="1"/>
  <c r="BC133" i="1"/>
  <c r="BB133" i="1"/>
  <c r="BA133" i="1"/>
  <c r="AZ133" i="1"/>
  <c r="AY133" i="1"/>
  <c r="AX133" i="1"/>
  <c r="AW133" i="1"/>
  <c r="AV133" i="1"/>
  <c r="AU133" i="1"/>
  <c r="AT133" i="1"/>
  <c r="AS133" i="1"/>
  <c r="AR133" i="1"/>
  <c r="AQ133" i="1"/>
  <c r="AP133" i="1"/>
  <c r="AO133" i="1"/>
  <c r="AN133" i="1"/>
  <c r="AM133" i="1"/>
  <c r="AL133" i="1"/>
  <c r="AK133" i="1"/>
  <c r="AJ133" i="1"/>
  <c r="AI133" i="1"/>
  <c r="AH133" i="1"/>
  <c r="AG133" i="1"/>
  <c r="AF133" i="1"/>
  <c r="AE133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B133" i="1"/>
  <c r="CA132" i="1"/>
  <c r="BZ132" i="1"/>
  <c r="BY132" i="1"/>
  <c r="BX132" i="1"/>
  <c r="BW132" i="1"/>
  <c r="BV132" i="1"/>
  <c r="BU132" i="1"/>
  <c r="BT132" i="1"/>
  <c r="BS132" i="1"/>
  <c r="BR132" i="1"/>
  <c r="BQ132" i="1"/>
  <c r="BP132" i="1"/>
  <c r="BO132" i="1"/>
  <c r="BN132" i="1"/>
  <c r="BM132" i="1"/>
  <c r="BL132" i="1"/>
  <c r="BK132" i="1"/>
  <c r="BJ132" i="1"/>
  <c r="BI132" i="1"/>
  <c r="BH132" i="1"/>
  <c r="BG132" i="1"/>
  <c r="BF132" i="1"/>
  <c r="BE132" i="1"/>
  <c r="BD132" i="1"/>
  <c r="BC132" i="1"/>
  <c r="BB132" i="1"/>
  <c r="BA132" i="1"/>
  <c r="AZ132" i="1"/>
  <c r="AY132" i="1"/>
  <c r="AX132" i="1"/>
  <c r="AW132" i="1"/>
  <c r="AV132" i="1"/>
  <c r="AU132" i="1"/>
  <c r="AT132" i="1"/>
  <c r="AS132" i="1"/>
  <c r="AR132" i="1"/>
  <c r="AQ132" i="1"/>
  <c r="AP132" i="1"/>
  <c r="AO132" i="1"/>
  <c r="AN132" i="1"/>
  <c r="AM132" i="1"/>
  <c r="AL132" i="1"/>
  <c r="AK132" i="1"/>
  <c r="AJ132" i="1"/>
  <c r="AI132" i="1"/>
  <c r="AH132" i="1"/>
  <c r="AG132" i="1"/>
  <c r="AF132" i="1"/>
  <c r="AE132" i="1"/>
  <c r="AD132" i="1"/>
  <c r="AC132" i="1"/>
  <c r="AB132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B132" i="1"/>
  <c r="CA131" i="1"/>
  <c r="BZ131" i="1"/>
  <c r="BY131" i="1"/>
  <c r="BX131" i="1"/>
  <c r="BW131" i="1"/>
  <c r="BV131" i="1"/>
  <c r="BU131" i="1"/>
  <c r="BT131" i="1"/>
  <c r="BS131" i="1"/>
  <c r="BR131" i="1"/>
  <c r="BQ131" i="1"/>
  <c r="BP131" i="1"/>
  <c r="BO131" i="1"/>
  <c r="BN131" i="1"/>
  <c r="BM131" i="1"/>
  <c r="BL131" i="1"/>
  <c r="BK131" i="1"/>
  <c r="BJ131" i="1"/>
  <c r="BI131" i="1"/>
  <c r="BH131" i="1"/>
  <c r="BG131" i="1"/>
  <c r="BF131" i="1"/>
  <c r="BE131" i="1"/>
  <c r="BD131" i="1"/>
  <c r="BC131" i="1"/>
  <c r="BB131" i="1"/>
  <c r="BA131" i="1"/>
  <c r="AZ131" i="1"/>
  <c r="AY131" i="1"/>
  <c r="AX131" i="1"/>
  <c r="AW131" i="1"/>
  <c r="AV131" i="1"/>
  <c r="AU131" i="1"/>
  <c r="AT131" i="1"/>
  <c r="AS131" i="1"/>
  <c r="AR131" i="1"/>
  <c r="AQ131" i="1"/>
  <c r="AP131" i="1"/>
  <c r="AO131" i="1"/>
  <c r="AN131" i="1"/>
  <c r="AM131" i="1"/>
  <c r="AL131" i="1"/>
  <c r="AK131" i="1"/>
  <c r="AJ131" i="1"/>
  <c r="AI131" i="1"/>
  <c r="AH131" i="1"/>
  <c r="AG131" i="1"/>
  <c r="AF131" i="1"/>
  <c r="AE131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B131" i="1"/>
  <c r="CA130" i="1"/>
  <c r="BZ130" i="1"/>
  <c r="BY130" i="1"/>
  <c r="BX130" i="1"/>
  <c r="BW130" i="1"/>
  <c r="BV130" i="1"/>
  <c r="BU130" i="1"/>
  <c r="BT130" i="1"/>
  <c r="BS130" i="1"/>
  <c r="BR130" i="1"/>
  <c r="BQ130" i="1"/>
  <c r="BP130" i="1"/>
  <c r="BO130" i="1"/>
  <c r="BN130" i="1"/>
  <c r="BM130" i="1"/>
  <c r="BL130" i="1"/>
  <c r="BK130" i="1"/>
  <c r="BJ130" i="1"/>
  <c r="BI130" i="1"/>
  <c r="BH130" i="1"/>
  <c r="BG130" i="1"/>
  <c r="BF130" i="1"/>
  <c r="BE130" i="1"/>
  <c r="BD130" i="1"/>
  <c r="BC130" i="1"/>
  <c r="BB130" i="1"/>
  <c r="BA130" i="1"/>
  <c r="AZ130" i="1"/>
  <c r="AY130" i="1"/>
  <c r="AX130" i="1"/>
  <c r="AW130" i="1"/>
  <c r="AV130" i="1"/>
  <c r="AU130" i="1"/>
  <c r="AT130" i="1"/>
  <c r="AS130" i="1"/>
  <c r="AR130" i="1"/>
  <c r="AQ130" i="1"/>
  <c r="AP130" i="1"/>
  <c r="AO130" i="1"/>
  <c r="AN130" i="1"/>
  <c r="AM130" i="1"/>
  <c r="AL130" i="1"/>
  <c r="AK130" i="1"/>
  <c r="AJ130" i="1"/>
  <c r="AI130" i="1"/>
  <c r="AH130" i="1"/>
  <c r="AG130" i="1"/>
  <c r="AF130" i="1"/>
  <c r="AE130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B130" i="1"/>
  <c r="CA129" i="1"/>
  <c r="BZ129" i="1"/>
  <c r="BY129" i="1"/>
  <c r="BX129" i="1"/>
  <c r="BW129" i="1"/>
  <c r="BV129" i="1"/>
  <c r="BU129" i="1"/>
  <c r="BT129" i="1"/>
  <c r="BS129" i="1"/>
  <c r="BR129" i="1"/>
  <c r="BQ129" i="1"/>
  <c r="BP129" i="1"/>
  <c r="BO129" i="1"/>
  <c r="BN129" i="1"/>
  <c r="BM129" i="1"/>
  <c r="BL129" i="1"/>
  <c r="BK129" i="1"/>
  <c r="BJ129" i="1"/>
  <c r="BI129" i="1"/>
  <c r="BH129" i="1"/>
  <c r="BG129" i="1"/>
  <c r="BF129" i="1"/>
  <c r="BE129" i="1"/>
  <c r="BD129" i="1"/>
  <c r="BC129" i="1"/>
  <c r="BB129" i="1"/>
  <c r="BA129" i="1"/>
  <c r="AZ129" i="1"/>
  <c r="AY129" i="1"/>
  <c r="AX129" i="1"/>
  <c r="AW129" i="1"/>
  <c r="AV129" i="1"/>
  <c r="AU129" i="1"/>
  <c r="AT129" i="1"/>
  <c r="AS129" i="1"/>
  <c r="AR129" i="1"/>
  <c r="AQ129" i="1"/>
  <c r="AP129" i="1"/>
  <c r="AO129" i="1"/>
  <c r="AN129" i="1"/>
  <c r="AM129" i="1"/>
  <c r="AL129" i="1"/>
  <c r="AK129" i="1"/>
  <c r="AJ129" i="1"/>
  <c r="AI129" i="1"/>
  <c r="AH129" i="1"/>
  <c r="AG129" i="1"/>
  <c r="AF129" i="1"/>
  <c r="AE129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B129" i="1"/>
  <c r="CA128" i="1"/>
  <c r="BZ128" i="1"/>
  <c r="BY128" i="1"/>
  <c r="BX128" i="1"/>
  <c r="BW128" i="1"/>
  <c r="BV128" i="1"/>
  <c r="BU128" i="1"/>
  <c r="BT128" i="1"/>
  <c r="BS128" i="1"/>
  <c r="BR128" i="1"/>
  <c r="BQ128" i="1"/>
  <c r="BP128" i="1"/>
  <c r="BO128" i="1"/>
  <c r="BN128" i="1"/>
  <c r="BM128" i="1"/>
  <c r="BL128" i="1"/>
  <c r="BK128" i="1"/>
  <c r="BJ128" i="1"/>
  <c r="BI128" i="1"/>
  <c r="BH128" i="1"/>
  <c r="BG128" i="1"/>
  <c r="BF128" i="1"/>
  <c r="BE128" i="1"/>
  <c r="BD128" i="1"/>
  <c r="BC128" i="1"/>
  <c r="BB128" i="1"/>
  <c r="BA128" i="1"/>
  <c r="AZ128" i="1"/>
  <c r="AY128" i="1"/>
  <c r="AX128" i="1"/>
  <c r="AW128" i="1"/>
  <c r="AV128" i="1"/>
  <c r="AU128" i="1"/>
  <c r="AT128" i="1"/>
  <c r="AS128" i="1"/>
  <c r="AR128" i="1"/>
  <c r="AQ128" i="1"/>
  <c r="AP128" i="1"/>
  <c r="AO128" i="1"/>
  <c r="AN128" i="1"/>
  <c r="AM128" i="1"/>
  <c r="AL128" i="1"/>
  <c r="AK128" i="1"/>
  <c r="AJ128" i="1"/>
  <c r="AI128" i="1"/>
  <c r="AH128" i="1"/>
  <c r="AG128" i="1"/>
  <c r="AF128" i="1"/>
  <c r="AE128" i="1"/>
  <c r="AD128" i="1"/>
  <c r="AC128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B128" i="1"/>
  <c r="H63" i="1" l="1"/>
  <c r="H57" i="1"/>
  <c r="H58" i="1"/>
  <c r="H62" i="1"/>
  <c r="H59" i="1"/>
  <c r="H94" i="1"/>
  <c r="H115" i="1"/>
  <c r="H87" i="1"/>
  <c r="H91" i="1"/>
  <c r="H92" i="1"/>
  <c r="H90" i="1"/>
  <c r="H93" i="1"/>
  <c r="H95" i="1"/>
  <c r="H98" i="1"/>
  <c r="H97" i="1"/>
  <c r="H96" i="1"/>
  <c r="H89" i="1"/>
  <c r="H88" i="1"/>
  <c r="H99" i="1"/>
  <c r="H112" i="1"/>
  <c r="H111" i="1"/>
  <c r="H110" i="1"/>
  <c r="H113" i="1"/>
  <c r="H109" i="1"/>
  <c r="H83" i="1"/>
  <c r="H108" i="1"/>
  <c r="H84" i="1"/>
  <c r="H82" i="1"/>
  <c r="H85" i="1"/>
  <c r="H81" i="1"/>
  <c r="H80" i="1"/>
  <c r="H125" i="1"/>
  <c r="H123" i="1"/>
  <c r="H126" i="1"/>
  <c r="H124" i="1"/>
  <c r="H127" i="1"/>
  <c r="H122" i="1"/>
  <c r="BZ101" i="1"/>
  <c r="BX101" i="1"/>
  <c r="AF101" i="1"/>
  <c r="AV101" i="1"/>
  <c r="BP101" i="1"/>
  <c r="K101" i="1"/>
  <c r="S101" i="1"/>
  <c r="AA101" i="1"/>
  <c r="AI101" i="1"/>
  <c r="AQ101" i="1"/>
  <c r="AU101" i="1"/>
  <c r="BC101" i="1"/>
  <c r="BK101" i="1"/>
  <c r="BS101" i="1"/>
  <c r="CA101" i="1"/>
  <c r="P101" i="1"/>
  <c r="T101" i="1"/>
  <c r="AB101" i="1"/>
  <c r="AN101" i="1"/>
  <c r="AZ101" i="1"/>
  <c r="BH101" i="1"/>
  <c r="BT101" i="1"/>
  <c r="M101" i="1"/>
  <c r="Q101" i="1"/>
  <c r="U101" i="1"/>
  <c r="Y101" i="1"/>
  <c r="AC101" i="1"/>
  <c r="AG101" i="1"/>
  <c r="AK101" i="1"/>
  <c r="AO101" i="1"/>
  <c r="AS101" i="1"/>
  <c r="AW101" i="1"/>
  <c r="BA101" i="1"/>
  <c r="BE101" i="1"/>
  <c r="BI101" i="1"/>
  <c r="BM101" i="1"/>
  <c r="BQ101" i="1"/>
  <c r="BU101" i="1"/>
  <c r="BY101" i="1"/>
  <c r="O101" i="1"/>
  <c r="W101" i="1"/>
  <c r="AE101" i="1"/>
  <c r="AM101" i="1"/>
  <c r="AY101" i="1"/>
  <c r="BG101" i="1"/>
  <c r="BO101" i="1"/>
  <c r="BW101" i="1"/>
  <c r="L101" i="1"/>
  <c r="X101" i="1"/>
  <c r="AJ101" i="1"/>
  <c r="AR101" i="1"/>
  <c r="BD101" i="1"/>
  <c r="BL101" i="1"/>
  <c r="J101" i="1"/>
  <c r="N101" i="1"/>
  <c r="R101" i="1"/>
  <c r="V101" i="1"/>
  <c r="Z101" i="1"/>
  <c r="AD101" i="1"/>
  <c r="AH101" i="1"/>
  <c r="AL101" i="1"/>
  <c r="AP101" i="1"/>
  <c r="AT101" i="1"/>
  <c r="AX101" i="1"/>
  <c r="BB101" i="1"/>
  <c r="BF101" i="1"/>
  <c r="BJ101" i="1"/>
  <c r="BN101" i="1"/>
  <c r="BR101" i="1"/>
  <c r="BV101" i="1"/>
  <c r="BZ73" i="1"/>
  <c r="AQ73" i="1"/>
  <c r="M73" i="1"/>
  <c r="BG73" i="1"/>
  <c r="U73" i="1"/>
  <c r="BW73" i="1"/>
  <c r="AC73" i="1"/>
  <c r="BU73" i="1"/>
  <c r="BI73" i="1"/>
  <c r="BA73" i="1"/>
  <c r="AS73" i="1"/>
  <c r="BY73" i="1"/>
  <c r="BQ73" i="1"/>
  <c r="BM73" i="1"/>
  <c r="BE73" i="1"/>
  <c r="AW73" i="1"/>
  <c r="AO73" i="1"/>
  <c r="BX73" i="1"/>
  <c r="BT73" i="1"/>
  <c r="BP73" i="1"/>
  <c r="BL73" i="1"/>
  <c r="BH73" i="1"/>
  <c r="BD73" i="1"/>
  <c r="AZ73" i="1"/>
  <c r="AV73" i="1"/>
  <c r="AR73" i="1"/>
  <c r="AF73" i="1"/>
  <c r="AB73" i="1"/>
  <c r="X73" i="1"/>
  <c r="T73" i="1"/>
  <c r="P73" i="1"/>
  <c r="L73" i="1"/>
  <c r="O73" i="1"/>
  <c r="W73" i="1"/>
  <c r="AE73" i="1"/>
  <c r="AU73" i="1"/>
  <c r="BK73" i="1"/>
  <c r="CA73" i="1"/>
  <c r="Q73" i="1"/>
  <c r="Y73" i="1"/>
  <c r="AY73" i="1"/>
  <c r="BO73" i="1"/>
  <c r="K73" i="1"/>
  <c r="S73" i="1"/>
  <c r="AA73" i="1"/>
  <c r="BC73" i="1"/>
  <c r="BS73" i="1"/>
  <c r="J73" i="1"/>
  <c r="N73" i="1"/>
  <c r="R73" i="1"/>
  <c r="V73" i="1"/>
  <c r="Z73" i="1"/>
  <c r="AD73" i="1"/>
  <c r="AP73" i="1"/>
  <c r="AT73" i="1"/>
  <c r="AX73" i="1"/>
  <c r="BB73" i="1"/>
  <c r="BF73" i="1"/>
  <c r="BJ73" i="1"/>
  <c r="BN73" i="1"/>
  <c r="BR73" i="1"/>
  <c r="BV73" i="1"/>
  <c r="CA121" i="1" l="1"/>
  <c r="BZ121" i="1"/>
  <c r="BY121" i="1"/>
  <c r="BX121" i="1"/>
  <c r="BW121" i="1"/>
  <c r="BV121" i="1"/>
  <c r="BU121" i="1"/>
  <c r="BT121" i="1"/>
  <c r="BS121" i="1"/>
  <c r="BR121" i="1"/>
  <c r="BQ121" i="1"/>
  <c r="BP121" i="1"/>
  <c r="BO121" i="1"/>
  <c r="BN121" i="1"/>
  <c r="BM121" i="1"/>
  <c r="BL121" i="1"/>
  <c r="BK121" i="1"/>
  <c r="BJ121" i="1"/>
  <c r="BI121" i="1"/>
  <c r="BH121" i="1"/>
  <c r="BG121" i="1"/>
  <c r="BF121" i="1"/>
  <c r="BE121" i="1"/>
  <c r="BD121" i="1"/>
  <c r="BC121" i="1"/>
  <c r="BB121" i="1"/>
  <c r="BA121" i="1"/>
  <c r="AZ121" i="1"/>
  <c r="AY121" i="1"/>
  <c r="AX121" i="1"/>
  <c r="AW121" i="1"/>
  <c r="AV121" i="1"/>
  <c r="AU121" i="1"/>
  <c r="AT121" i="1"/>
  <c r="AS121" i="1"/>
  <c r="AR121" i="1"/>
  <c r="AQ121" i="1"/>
  <c r="AP121" i="1"/>
  <c r="AO121" i="1"/>
  <c r="AN121" i="1"/>
  <c r="AM121" i="1"/>
  <c r="AL121" i="1"/>
  <c r="AK121" i="1"/>
  <c r="AJ121" i="1"/>
  <c r="AI121" i="1"/>
  <c r="AH121" i="1"/>
  <c r="AG121" i="1"/>
  <c r="AF121" i="1"/>
  <c r="AE121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B121" i="1"/>
  <c r="CA120" i="1"/>
  <c r="BZ120" i="1"/>
  <c r="AW120" i="1"/>
  <c r="AV120" i="1"/>
  <c r="AU120" i="1"/>
  <c r="AT120" i="1"/>
  <c r="AS120" i="1"/>
  <c r="AR120" i="1"/>
  <c r="AQ120" i="1"/>
  <c r="AP120" i="1"/>
  <c r="AO120" i="1"/>
  <c r="AN120" i="1"/>
  <c r="AM120" i="1"/>
  <c r="AL120" i="1"/>
  <c r="AK120" i="1"/>
  <c r="AJ120" i="1"/>
  <c r="AI120" i="1"/>
  <c r="AH120" i="1"/>
  <c r="AG120" i="1"/>
  <c r="AF120" i="1"/>
  <c r="AE120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B120" i="1"/>
  <c r="BV120" i="1" s="1"/>
  <c r="CA119" i="1"/>
  <c r="BZ119" i="1"/>
  <c r="BY119" i="1"/>
  <c r="BX119" i="1"/>
  <c r="BW119" i="1"/>
  <c r="BV119" i="1"/>
  <c r="BU119" i="1"/>
  <c r="BT119" i="1"/>
  <c r="BS119" i="1"/>
  <c r="BR119" i="1"/>
  <c r="BQ119" i="1"/>
  <c r="BP119" i="1"/>
  <c r="BO119" i="1"/>
  <c r="BN119" i="1"/>
  <c r="BM119" i="1"/>
  <c r="BL119" i="1"/>
  <c r="BK119" i="1"/>
  <c r="BJ119" i="1"/>
  <c r="BI119" i="1"/>
  <c r="BH119" i="1"/>
  <c r="BG119" i="1"/>
  <c r="BF119" i="1"/>
  <c r="BE119" i="1"/>
  <c r="BD119" i="1"/>
  <c r="BC119" i="1"/>
  <c r="BB119" i="1"/>
  <c r="BA119" i="1"/>
  <c r="AZ119" i="1"/>
  <c r="AY119" i="1"/>
  <c r="AX119" i="1"/>
  <c r="AW119" i="1"/>
  <c r="AV119" i="1"/>
  <c r="AU119" i="1"/>
  <c r="AT119" i="1"/>
  <c r="AS119" i="1"/>
  <c r="AR119" i="1"/>
  <c r="AP119" i="1"/>
  <c r="AO119" i="1"/>
  <c r="AN119" i="1"/>
  <c r="AM119" i="1"/>
  <c r="AL119" i="1"/>
  <c r="AK119" i="1"/>
  <c r="AJ119" i="1"/>
  <c r="AI119" i="1"/>
  <c r="AH119" i="1"/>
  <c r="AG119" i="1"/>
  <c r="AF119" i="1"/>
  <c r="AE119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B119" i="1"/>
  <c r="AQ119" i="1" s="1"/>
  <c r="CA118" i="1"/>
  <c r="BZ118" i="1"/>
  <c r="BY118" i="1"/>
  <c r="BX118" i="1"/>
  <c r="BW118" i="1"/>
  <c r="BV118" i="1"/>
  <c r="BU118" i="1"/>
  <c r="BT118" i="1"/>
  <c r="BS118" i="1"/>
  <c r="BR118" i="1"/>
  <c r="BQ118" i="1"/>
  <c r="BP118" i="1"/>
  <c r="BO118" i="1"/>
  <c r="BN118" i="1"/>
  <c r="BM118" i="1"/>
  <c r="BL118" i="1"/>
  <c r="BK118" i="1"/>
  <c r="BJ118" i="1"/>
  <c r="BI118" i="1"/>
  <c r="BH118" i="1"/>
  <c r="BG118" i="1"/>
  <c r="BF118" i="1"/>
  <c r="BE118" i="1"/>
  <c r="BD118" i="1"/>
  <c r="BC118" i="1"/>
  <c r="BB118" i="1"/>
  <c r="BA118" i="1"/>
  <c r="AZ118" i="1"/>
  <c r="AY118" i="1"/>
  <c r="AX118" i="1"/>
  <c r="AW118" i="1"/>
  <c r="AV118" i="1"/>
  <c r="AU118" i="1"/>
  <c r="AT118" i="1"/>
  <c r="AS118" i="1"/>
  <c r="AR118" i="1"/>
  <c r="AQ118" i="1"/>
  <c r="AP118" i="1"/>
  <c r="AO118" i="1"/>
  <c r="AN118" i="1"/>
  <c r="AM118" i="1"/>
  <c r="AL118" i="1"/>
  <c r="AK118" i="1"/>
  <c r="AJ118" i="1"/>
  <c r="AE118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B118" i="1"/>
  <c r="AH118" i="1" s="1"/>
  <c r="CA117" i="1"/>
  <c r="BZ117" i="1"/>
  <c r="BY117" i="1"/>
  <c r="BX117" i="1"/>
  <c r="BW117" i="1"/>
  <c r="BV117" i="1"/>
  <c r="BU117" i="1"/>
  <c r="BT117" i="1"/>
  <c r="BS117" i="1"/>
  <c r="BR117" i="1"/>
  <c r="BQ117" i="1"/>
  <c r="BP117" i="1"/>
  <c r="BO117" i="1"/>
  <c r="BN117" i="1"/>
  <c r="BM117" i="1"/>
  <c r="BL117" i="1"/>
  <c r="BK117" i="1"/>
  <c r="BJ117" i="1"/>
  <c r="BI117" i="1"/>
  <c r="BH117" i="1"/>
  <c r="BG117" i="1"/>
  <c r="BF117" i="1"/>
  <c r="BE117" i="1"/>
  <c r="BD117" i="1"/>
  <c r="BC117" i="1"/>
  <c r="BB117" i="1"/>
  <c r="BA117" i="1"/>
  <c r="AZ117" i="1"/>
  <c r="AY117" i="1"/>
  <c r="AX117" i="1"/>
  <c r="AW117" i="1"/>
  <c r="AV117" i="1"/>
  <c r="AU117" i="1"/>
  <c r="AT117" i="1"/>
  <c r="AS117" i="1"/>
  <c r="AR117" i="1"/>
  <c r="AQ117" i="1"/>
  <c r="AP117" i="1"/>
  <c r="AO117" i="1"/>
  <c r="AN117" i="1"/>
  <c r="AM117" i="1"/>
  <c r="AL117" i="1"/>
  <c r="AK117" i="1"/>
  <c r="AJ117" i="1"/>
  <c r="AI117" i="1"/>
  <c r="AH117" i="1"/>
  <c r="AG117" i="1"/>
  <c r="AF117" i="1"/>
  <c r="AE117" i="1"/>
  <c r="AC117" i="1"/>
  <c r="Y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B117" i="1"/>
  <c r="AB117" i="1" s="1"/>
  <c r="CA116" i="1"/>
  <c r="BZ116" i="1"/>
  <c r="BY116" i="1"/>
  <c r="BX116" i="1"/>
  <c r="BW116" i="1"/>
  <c r="BV116" i="1"/>
  <c r="BU116" i="1"/>
  <c r="BT116" i="1"/>
  <c r="BS116" i="1"/>
  <c r="BR116" i="1"/>
  <c r="BQ116" i="1"/>
  <c r="BP116" i="1"/>
  <c r="BO116" i="1"/>
  <c r="BN116" i="1"/>
  <c r="BM116" i="1"/>
  <c r="BL116" i="1"/>
  <c r="BK116" i="1"/>
  <c r="BJ116" i="1"/>
  <c r="BI116" i="1"/>
  <c r="BH116" i="1"/>
  <c r="BG116" i="1"/>
  <c r="BF116" i="1"/>
  <c r="BE116" i="1"/>
  <c r="BD116" i="1"/>
  <c r="BC116" i="1"/>
  <c r="BB116" i="1"/>
  <c r="BA116" i="1"/>
  <c r="AZ116" i="1"/>
  <c r="AY116" i="1"/>
  <c r="AX116" i="1"/>
  <c r="AW116" i="1"/>
  <c r="AV116" i="1"/>
  <c r="AU116" i="1"/>
  <c r="AT116" i="1"/>
  <c r="AS116" i="1"/>
  <c r="AR116" i="1"/>
  <c r="AQ116" i="1"/>
  <c r="AP116" i="1"/>
  <c r="AO116" i="1"/>
  <c r="AN116" i="1"/>
  <c r="AM116" i="1"/>
  <c r="AL116" i="1"/>
  <c r="AK116" i="1"/>
  <c r="AJ116" i="1"/>
  <c r="AI116" i="1"/>
  <c r="AH116" i="1"/>
  <c r="AG116" i="1"/>
  <c r="AF116" i="1"/>
  <c r="AE116" i="1"/>
  <c r="AD116" i="1"/>
  <c r="AC116" i="1"/>
  <c r="AB116" i="1"/>
  <c r="AA116" i="1"/>
  <c r="Z116" i="1"/>
  <c r="Y116" i="1"/>
  <c r="X116" i="1"/>
  <c r="W116" i="1"/>
  <c r="V116" i="1"/>
  <c r="U116" i="1"/>
  <c r="M116" i="1"/>
  <c r="L116" i="1"/>
  <c r="K116" i="1"/>
  <c r="J116" i="1"/>
  <c r="B116" i="1"/>
  <c r="R116" i="1" s="1"/>
  <c r="S116" i="1" l="1"/>
  <c r="AI118" i="1"/>
  <c r="AY120" i="1"/>
  <c r="BC120" i="1"/>
  <c r="BG120" i="1"/>
  <c r="BK120" i="1"/>
  <c r="BO120" i="1"/>
  <c r="BS120" i="1"/>
  <c r="BW120" i="1"/>
  <c r="P116" i="1"/>
  <c r="T116" i="1"/>
  <c r="Z117" i="1"/>
  <c r="AD117" i="1"/>
  <c r="AF118" i="1"/>
  <c r="AZ120" i="1"/>
  <c r="BD120" i="1"/>
  <c r="BH120" i="1"/>
  <c r="BL120" i="1"/>
  <c r="BP120" i="1"/>
  <c r="BT120" i="1"/>
  <c r="BX120" i="1"/>
  <c r="O116" i="1"/>
  <c r="AA117" i="1"/>
  <c r="AG118" i="1"/>
  <c r="BA120" i="1"/>
  <c r="BE120" i="1"/>
  <c r="BI120" i="1"/>
  <c r="BM120" i="1"/>
  <c r="BQ120" i="1"/>
  <c r="BU120" i="1"/>
  <c r="BY120" i="1"/>
  <c r="Q116" i="1"/>
  <c r="W117" i="1"/>
  <c r="N116" i="1"/>
  <c r="X117" i="1"/>
  <c r="AX120" i="1"/>
  <c r="BB120" i="1"/>
  <c r="BF120" i="1"/>
  <c r="BJ120" i="1"/>
  <c r="BN120" i="1"/>
  <c r="BR120" i="1"/>
  <c r="F65" i="1"/>
  <c r="G65" i="1" l="1"/>
  <c r="CA66" i="1" l="1"/>
  <c r="BZ66" i="1"/>
  <c r="BY66" i="1"/>
  <c r="BX66" i="1"/>
  <c r="BW66" i="1"/>
  <c r="BV66" i="1"/>
  <c r="BU66" i="1"/>
  <c r="BT66" i="1"/>
  <c r="BS66" i="1"/>
  <c r="BR66" i="1"/>
  <c r="BQ66" i="1"/>
  <c r="BP66" i="1"/>
  <c r="BO66" i="1"/>
  <c r="BN66" i="1"/>
  <c r="BM66" i="1"/>
  <c r="BL66" i="1"/>
  <c r="BK66" i="1"/>
  <c r="BJ66" i="1"/>
  <c r="BI66" i="1"/>
  <c r="BH66" i="1"/>
  <c r="BG66" i="1"/>
  <c r="BF66" i="1"/>
  <c r="BE66" i="1"/>
  <c r="BD66" i="1"/>
  <c r="BC66" i="1"/>
  <c r="BB66" i="1"/>
  <c r="BA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B66" i="1"/>
  <c r="S66" i="1" s="1"/>
  <c r="CA71" i="1"/>
  <c r="BY71" i="1"/>
  <c r="BX71" i="1"/>
  <c r="BW71" i="1"/>
  <c r="BV71" i="1"/>
  <c r="BU71" i="1"/>
  <c r="BT71" i="1"/>
  <c r="BS71" i="1"/>
  <c r="BR71" i="1"/>
  <c r="BQ71" i="1"/>
  <c r="BP71" i="1"/>
  <c r="BO71" i="1"/>
  <c r="BN71" i="1"/>
  <c r="BM71" i="1"/>
  <c r="BL71" i="1"/>
  <c r="BK71" i="1"/>
  <c r="BJ71" i="1"/>
  <c r="BI71" i="1"/>
  <c r="BH71" i="1"/>
  <c r="BG71" i="1"/>
  <c r="BF71" i="1"/>
  <c r="BE71" i="1"/>
  <c r="BD71" i="1"/>
  <c r="BC71" i="1"/>
  <c r="BB71" i="1"/>
  <c r="BA71" i="1"/>
  <c r="AZ71" i="1"/>
  <c r="AY71" i="1"/>
  <c r="AX71" i="1"/>
  <c r="AW71" i="1"/>
  <c r="AU71" i="1"/>
  <c r="AT71" i="1"/>
  <c r="AR71" i="1"/>
  <c r="AQ71" i="1"/>
  <c r="AI71" i="1"/>
  <c r="AH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B71" i="1"/>
  <c r="AF71" i="1" s="1"/>
  <c r="T70" i="1"/>
  <c r="S70" i="1"/>
  <c r="R70" i="1"/>
  <c r="Q70" i="1"/>
  <c r="P70" i="1"/>
  <c r="O70" i="1"/>
  <c r="N70" i="1"/>
  <c r="M70" i="1"/>
  <c r="L70" i="1"/>
  <c r="K70" i="1"/>
  <c r="J70" i="1"/>
  <c r="B70" i="1"/>
  <c r="CA69" i="1"/>
  <c r="BZ69" i="1"/>
  <c r="BY69" i="1"/>
  <c r="BX69" i="1"/>
  <c r="BW69" i="1"/>
  <c r="BV69" i="1"/>
  <c r="BU69" i="1"/>
  <c r="BT69" i="1"/>
  <c r="BS69" i="1"/>
  <c r="BR69" i="1"/>
  <c r="BQ69" i="1"/>
  <c r="BP69" i="1"/>
  <c r="BO69" i="1"/>
  <c r="BN69" i="1"/>
  <c r="BM69" i="1"/>
  <c r="BL69" i="1"/>
  <c r="BK69" i="1"/>
  <c r="BJ69" i="1"/>
  <c r="BI69" i="1"/>
  <c r="BH69" i="1"/>
  <c r="BG69" i="1"/>
  <c r="BF69" i="1"/>
  <c r="BE69" i="1"/>
  <c r="BD69" i="1"/>
  <c r="BC69" i="1"/>
  <c r="BB69" i="1"/>
  <c r="BA69" i="1"/>
  <c r="AZ69" i="1"/>
  <c r="AY69" i="1"/>
  <c r="AX69" i="1"/>
  <c r="AW69" i="1"/>
  <c r="AV69" i="1"/>
  <c r="AL69" i="1"/>
  <c r="AK69" i="1"/>
  <c r="AJ69" i="1"/>
  <c r="AI69" i="1"/>
  <c r="AH69" i="1"/>
  <c r="AG69" i="1"/>
  <c r="AF69" i="1"/>
  <c r="AE69" i="1"/>
  <c r="AC69" i="1"/>
  <c r="T69" i="1"/>
  <c r="S69" i="1"/>
  <c r="R69" i="1"/>
  <c r="Q69" i="1"/>
  <c r="P69" i="1"/>
  <c r="O69" i="1"/>
  <c r="N69" i="1"/>
  <c r="M69" i="1"/>
  <c r="L69" i="1"/>
  <c r="K69" i="1"/>
  <c r="J69" i="1"/>
  <c r="B69" i="1"/>
  <c r="X69" i="1" s="1"/>
  <c r="J68" i="1"/>
  <c r="K68" i="1"/>
  <c r="L68" i="1"/>
  <c r="M68" i="1"/>
  <c r="N68" i="1"/>
  <c r="O68" i="1"/>
  <c r="P68" i="1"/>
  <c r="Q68" i="1"/>
  <c r="R68" i="1"/>
  <c r="S68" i="1"/>
  <c r="T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BA68" i="1"/>
  <c r="BB68" i="1"/>
  <c r="BC68" i="1"/>
  <c r="BD68" i="1"/>
  <c r="BE68" i="1"/>
  <c r="BF68" i="1"/>
  <c r="BG68" i="1"/>
  <c r="BH68" i="1"/>
  <c r="BI68" i="1"/>
  <c r="BJ68" i="1"/>
  <c r="BK68" i="1"/>
  <c r="BL68" i="1"/>
  <c r="BM68" i="1"/>
  <c r="BN68" i="1"/>
  <c r="BO68" i="1"/>
  <c r="BP68" i="1"/>
  <c r="BQ68" i="1"/>
  <c r="BR68" i="1"/>
  <c r="BS68" i="1"/>
  <c r="BT68" i="1"/>
  <c r="BU68" i="1"/>
  <c r="BV68" i="1"/>
  <c r="BW68" i="1"/>
  <c r="BX68" i="1"/>
  <c r="BY68" i="1"/>
  <c r="BZ68" i="1"/>
  <c r="CA68" i="1"/>
  <c r="J67" i="1"/>
  <c r="K67" i="1"/>
  <c r="L67" i="1"/>
  <c r="M67" i="1"/>
  <c r="N67" i="1"/>
  <c r="AE67" i="1"/>
  <c r="AF67" i="1"/>
  <c r="AG67" i="1"/>
  <c r="AH67" i="1"/>
  <c r="AI67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Y67" i="1"/>
  <c r="AZ67" i="1"/>
  <c r="BA67" i="1"/>
  <c r="BB67" i="1"/>
  <c r="BC67" i="1"/>
  <c r="BD67" i="1"/>
  <c r="BE67" i="1"/>
  <c r="BF67" i="1"/>
  <c r="BG67" i="1"/>
  <c r="BH67" i="1"/>
  <c r="BI67" i="1"/>
  <c r="BJ67" i="1"/>
  <c r="BK67" i="1"/>
  <c r="BL67" i="1"/>
  <c r="BM67" i="1"/>
  <c r="BN67" i="1"/>
  <c r="BO67" i="1"/>
  <c r="BP67" i="1"/>
  <c r="BQ67" i="1"/>
  <c r="BR67" i="1"/>
  <c r="BS67" i="1"/>
  <c r="BT67" i="1"/>
  <c r="BU67" i="1"/>
  <c r="BV67" i="1"/>
  <c r="BW67" i="1"/>
  <c r="BX67" i="1"/>
  <c r="BY67" i="1"/>
  <c r="BZ67" i="1"/>
  <c r="CA67" i="1"/>
  <c r="AD69" i="1" l="1"/>
  <c r="AV71" i="1"/>
  <c r="AH70" i="1"/>
  <c r="AI70" i="1"/>
  <c r="AR70" i="1"/>
  <c r="AJ70" i="1"/>
  <c r="AP70" i="1"/>
  <c r="AN70" i="1"/>
  <c r="AL70" i="1"/>
  <c r="AM70" i="1"/>
  <c r="AF70" i="1"/>
  <c r="AQ70" i="1"/>
  <c r="AO70" i="1"/>
  <c r="AK70" i="1"/>
  <c r="AG70" i="1"/>
  <c r="AE70" i="1"/>
  <c r="CA70" i="1"/>
  <c r="AS69" i="1"/>
  <c r="AT69" i="1"/>
  <c r="BQ70" i="1"/>
  <c r="BU70" i="1"/>
  <c r="BY70" i="1"/>
  <c r="BX70" i="1"/>
  <c r="AU69" i="1"/>
  <c r="BR70" i="1"/>
  <c r="BV70" i="1"/>
  <c r="BZ70" i="1"/>
  <c r="K66" i="1"/>
  <c r="BT70" i="1"/>
  <c r="BS70" i="1"/>
  <c r="BW70" i="1"/>
  <c r="BZ71" i="1"/>
  <c r="AT70" i="1"/>
  <c r="BJ70" i="1"/>
  <c r="AM69" i="1"/>
  <c r="AX70" i="1"/>
  <c r="BN70" i="1"/>
  <c r="BF70" i="1"/>
  <c r="AQ69" i="1"/>
  <c r="BB70" i="1"/>
  <c r="AN69" i="1"/>
  <c r="AR69" i="1"/>
  <c r="AU70" i="1"/>
  <c r="AY70" i="1"/>
  <c r="BC70" i="1"/>
  <c r="BG70" i="1"/>
  <c r="BK70" i="1"/>
  <c r="BO70" i="1"/>
  <c r="AO69" i="1"/>
  <c r="AV70" i="1"/>
  <c r="AZ70" i="1"/>
  <c r="BD70" i="1"/>
  <c r="BH70" i="1"/>
  <c r="BL70" i="1"/>
  <c r="BP70" i="1"/>
  <c r="AP69" i="1"/>
  <c r="AS70" i="1"/>
  <c r="AW70" i="1"/>
  <c r="BA70" i="1"/>
  <c r="BE70" i="1"/>
  <c r="BI70" i="1"/>
  <c r="BM70" i="1"/>
  <c r="J66" i="1"/>
  <c r="AK71" i="1"/>
  <c r="AO71" i="1"/>
  <c r="AL71" i="1"/>
  <c r="AP71" i="1"/>
  <c r="AM71" i="1"/>
  <c r="AJ71" i="1"/>
  <c r="AN71" i="1"/>
  <c r="AG71" i="1"/>
  <c r="AD71" i="1"/>
  <c r="AE71" i="1"/>
  <c r="Z69" i="1"/>
  <c r="AB69" i="1"/>
  <c r="Y69" i="1"/>
  <c r="U69" i="1"/>
  <c r="V69" i="1"/>
  <c r="W69" i="1"/>
  <c r="B68" i="1"/>
  <c r="AC68" i="1" s="1"/>
  <c r="B67" i="1"/>
  <c r="X67" i="1" l="1"/>
  <c r="T67" i="1"/>
  <c r="V67" i="1"/>
  <c r="W67" i="1"/>
  <c r="Y67" i="1"/>
  <c r="U67" i="1"/>
  <c r="I104" i="1"/>
  <c r="H104" i="1" s="1"/>
  <c r="I76" i="1"/>
  <c r="H76" i="1" s="1"/>
  <c r="I106" i="1"/>
  <c r="H106" i="1" s="1"/>
  <c r="I102" i="1"/>
  <c r="H102" i="1" s="1"/>
  <c r="I78" i="1"/>
  <c r="H78" i="1" s="1"/>
  <c r="I74" i="1"/>
  <c r="H74" i="1" s="1"/>
  <c r="I107" i="1"/>
  <c r="H107" i="1" s="1"/>
  <c r="I103" i="1"/>
  <c r="H103" i="1" s="1"/>
  <c r="I79" i="1"/>
  <c r="H79" i="1" s="1"/>
  <c r="I75" i="1"/>
  <c r="H75" i="1" s="1"/>
  <c r="I105" i="1"/>
  <c r="H105" i="1" s="1"/>
  <c r="I77" i="1"/>
  <c r="H77" i="1" s="1"/>
  <c r="I73" i="1"/>
  <c r="H73" i="1" s="1"/>
  <c r="I101" i="1"/>
  <c r="H101" i="1" s="1"/>
  <c r="I132" i="1"/>
  <c r="H132" i="1" s="1"/>
  <c r="I131" i="1"/>
  <c r="H131" i="1" s="1"/>
  <c r="I128" i="1"/>
  <c r="H128" i="1" s="1"/>
  <c r="I133" i="1"/>
  <c r="H133" i="1" s="1"/>
  <c r="I129" i="1"/>
  <c r="H129" i="1" s="1"/>
  <c r="I130" i="1"/>
  <c r="H130" i="1" s="1"/>
  <c r="I116" i="1"/>
  <c r="H116" i="1" s="1"/>
  <c r="I121" i="1"/>
  <c r="H121" i="1" s="1"/>
  <c r="I118" i="1"/>
  <c r="H118" i="1" s="1"/>
  <c r="I120" i="1"/>
  <c r="H120" i="1" s="1"/>
  <c r="I119" i="1"/>
  <c r="H119" i="1" s="1"/>
  <c r="I117" i="1"/>
  <c r="H117" i="1" s="1"/>
  <c r="AM68" i="1"/>
  <c r="AL68" i="1"/>
  <c r="AJ68" i="1"/>
  <c r="AN68" i="1"/>
  <c r="AK68" i="1"/>
  <c r="AD67" i="1"/>
  <c r="AG68" i="1"/>
  <c r="AF68" i="1"/>
  <c r="AD68" i="1"/>
  <c r="AH68" i="1"/>
  <c r="AE68" i="1"/>
  <c r="AI68" i="1"/>
  <c r="AB67" i="1"/>
  <c r="AC67" i="1"/>
  <c r="AA67" i="1"/>
  <c r="Z67" i="1"/>
  <c r="I66" i="1"/>
  <c r="H66" i="1" s="1"/>
  <c r="I71" i="1"/>
  <c r="H71" i="1" s="1"/>
  <c r="I70" i="1"/>
  <c r="H70" i="1" s="1"/>
  <c r="I67" i="1"/>
  <c r="I68" i="1"/>
  <c r="I69" i="1"/>
  <c r="H69" i="1" s="1"/>
  <c r="O67" i="1"/>
  <c r="P67" i="1"/>
  <c r="U68" i="1"/>
  <c r="V68" i="1"/>
  <c r="W68" i="1"/>
  <c r="X68" i="1"/>
  <c r="J65" i="1"/>
  <c r="I65" i="1"/>
  <c r="H68" i="1" l="1"/>
  <c r="H67" i="1"/>
  <c r="K65" i="1"/>
  <c r="L65" i="1" l="1"/>
  <c r="M65" i="1" l="1"/>
  <c r="N65" i="1" l="1"/>
  <c r="O65" i="1" l="1"/>
  <c r="P65" i="1" l="1"/>
  <c r="Q65" i="1" l="1"/>
  <c r="R65" i="1" l="1"/>
  <c r="S65" i="1" l="1"/>
  <c r="T65" i="1" l="1"/>
  <c r="U65" i="1" l="1"/>
  <c r="V65" i="1" l="1"/>
  <c r="W65" i="1" l="1"/>
  <c r="X65" i="1" l="1"/>
  <c r="Y65" i="1" l="1"/>
  <c r="Z65" i="1" l="1"/>
  <c r="AA65" i="1" l="1"/>
  <c r="AB65" i="1" l="1"/>
  <c r="AC65" i="1" l="1"/>
  <c r="AD65" i="1" l="1"/>
  <c r="AE65" i="1" l="1"/>
  <c r="AF65" i="1" l="1"/>
  <c r="AG65" i="1" l="1"/>
  <c r="AH65" i="1" l="1"/>
  <c r="AI65" i="1" l="1"/>
  <c r="AJ65" i="1" l="1"/>
  <c r="AK65" i="1" l="1"/>
  <c r="AL65" i="1" l="1"/>
  <c r="AM65" i="1" l="1"/>
  <c r="AN65" i="1" l="1"/>
  <c r="AO65" i="1" l="1"/>
  <c r="AP65" i="1" l="1"/>
  <c r="AQ65" i="1" l="1"/>
  <c r="AR65" i="1" l="1"/>
  <c r="AS65" i="1" l="1"/>
  <c r="AT65" i="1" l="1"/>
  <c r="AU65" i="1" l="1"/>
  <c r="AV65" i="1" l="1"/>
  <c r="AW65" i="1" l="1"/>
  <c r="AX65" i="1" l="1"/>
  <c r="AY65" i="1" l="1"/>
  <c r="AZ65" i="1" l="1"/>
  <c r="BA65" i="1" l="1"/>
  <c r="BB65" i="1" l="1"/>
  <c r="BC65" i="1" l="1"/>
  <c r="BD65" i="1" l="1"/>
  <c r="BE65" i="1" l="1"/>
  <c r="BF65" i="1" l="1"/>
  <c r="BG65" i="1" l="1"/>
  <c r="BH65" i="1" l="1"/>
  <c r="BI65" i="1" l="1"/>
  <c r="BJ65" i="1" l="1"/>
  <c r="BK65" i="1" l="1"/>
  <c r="BL65" i="1" l="1"/>
  <c r="BM65" i="1" l="1"/>
  <c r="BN65" i="1" l="1"/>
  <c r="BO65" i="1" l="1"/>
  <c r="BP65" i="1" l="1"/>
  <c r="BQ65" i="1" l="1"/>
  <c r="BR65" i="1" l="1"/>
  <c r="BS65" i="1" l="1"/>
  <c r="BT65" i="1" l="1"/>
  <c r="BU65" i="1" l="1"/>
  <c r="BV65" i="1" l="1"/>
  <c r="BW65" i="1" l="1"/>
  <c r="BX65" i="1" l="1"/>
  <c r="BY65" i="1" l="1"/>
  <c r="BZ65" i="1" l="1"/>
  <c r="CA65" i="1" l="1"/>
  <c r="H65" i="1" l="1"/>
</calcChain>
</file>

<file path=xl/sharedStrings.xml><?xml version="1.0" encoding="utf-8"?>
<sst xmlns="http://schemas.openxmlformats.org/spreadsheetml/2006/main" count="174" uniqueCount="56">
  <si>
    <t>Add</t>
  </si>
  <si>
    <t>Προδημοπρασιακός</t>
  </si>
  <si>
    <t>Δημοπράτηση</t>
  </si>
  <si>
    <t>Προσυμβατικός</t>
  </si>
  <si>
    <t>Χρονοδιάγραμμα Υλοποίησης Προτεινόμενων Δράσεων</t>
  </si>
  <si>
    <t>ΔΗΜΟΣ ΑΓΙΑΣ ΒΑΡΒΑΡΑΣ</t>
  </si>
  <si>
    <t>ΔΗΜΟΣ ΑΓΙΩΝ ΑΝΑΡΓΥΡΩΝ - ΚΑΜΑΤΕΡΟΥ</t>
  </si>
  <si>
    <t>ΔΗΜΟΣ ΑΙΓΑΛΕΩ</t>
  </si>
  <si>
    <t>Σύμβαση</t>
  </si>
  <si>
    <t>Υλοποίηση</t>
  </si>
  <si>
    <t>Ολοκλήρωση</t>
  </si>
  <si>
    <t xml:space="preserve">Έναρξη </t>
  </si>
  <si>
    <t>Μήνες</t>
  </si>
  <si>
    <t>ΔΗΜΟΣ ΙΛΙΟΥ</t>
  </si>
  <si>
    <t>ΔΗΜΟΣ ΚΟΡΥΔΑΛΛΟΥ</t>
  </si>
  <si>
    <t>ΔΗΜΟΣ ΠΕΡΙΣΤΕΡΙΟΥ</t>
  </si>
  <si>
    <t>ΔΗΜΟΣ ΠΕΤΡΟΥΠΟΛΗΣ</t>
  </si>
  <si>
    <t>ΔΗΜΟΣ ΦΥΛΗΣ</t>
  </si>
  <si>
    <t>ΔΗΜΟΣ ΧΑΪΔΑΡΙΟΥ</t>
  </si>
  <si>
    <t xml:space="preserve">Δικαιούχος: </t>
  </si>
  <si>
    <t>Διαδικασία/Ενέργεια</t>
  </si>
  <si>
    <t>Πράξη  1.</t>
  </si>
  <si>
    <t>Προτεινόμενη Πράξη</t>
  </si>
  <si>
    <t>Προτεινόμενο Υποέργο</t>
  </si>
  <si>
    <t>Πράξη  2.</t>
  </si>
  <si>
    <t>Υ/Ε 2.1</t>
  </si>
  <si>
    <t>Πράξη  3.</t>
  </si>
  <si>
    <t>Υ/Ε 3.1</t>
  </si>
  <si>
    <t>Πράξη  4.</t>
  </si>
  <si>
    <t>Υ/Ε 4.1</t>
  </si>
  <si>
    <t>Ημερομηνία Έναρξης</t>
  </si>
  <si>
    <t>-</t>
  </si>
  <si>
    <t>Αστική αναζωογόνηση Εμπορικού Κέντρου Δήμου Ιλίου</t>
  </si>
  <si>
    <t>Ενεργειακή αναβάθμιση κοινοχρήστων χώρων</t>
  </si>
  <si>
    <t>Ενεργειακή αναβάθμιση Πολιτιστικού Κέντρου Μελίνα Μερκούρη</t>
  </si>
  <si>
    <t>Ενεργειακή αναβάθμιση σχολικών κτιρίων Δήμου Ιλίου</t>
  </si>
  <si>
    <t>Έργα αντιπλημμυρικής θωράκισης Δήμου Ιλίου</t>
  </si>
  <si>
    <t>Πράξη  5.</t>
  </si>
  <si>
    <t>Υ/Ε 5.1</t>
  </si>
  <si>
    <t>Υ/Ε 1.2</t>
  </si>
  <si>
    <t>Υ/Ε 1.3</t>
  </si>
  <si>
    <t>Υ/Ε 1.4</t>
  </si>
  <si>
    <t>Υ/Ε 1.5</t>
  </si>
  <si>
    <t>Υ/Ε 1.6</t>
  </si>
  <si>
    <t>Υ/Ε 1.7</t>
  </si>
  <si>
    <t>Πράξη  6.</t>
  </si>
  <si>
    <t>Υ/Ε 6.1</t>
  </si>
  <si>
    <t>Συμπλήρωση της δομής του ΚΗΦΗ στο Δήμο Ιλίου για την ενίσχυση της λειτουργικότητάς του</t>
  </si>
  <si>
    <t>Προμήθεια ειδικού εξοπλισμού (έπιπλα)</t>
  </si>
  <si>
    <t>Υ/Ε 1.1</t>
  </si>
  <si>
    <t>Προμήθεια ηλεκτρομηχανολογικού εξοπλισμού</t>
  </si>
  <si>
    <t>Προμήθεια ιματισμού, εξοπλισμού φυσιοθεραπευτηρίου, πολυθρόνας συνεργασίας</t>
  </si>
  <si>
    <t>Προμήθεια κλιματιστικών, ανελκυστήρα τροφίμων, συστήματος συναγερμού-αναβάθμιση κλειστού κυκλώματος TV (C.C.TV), μηχ/φικού εξοπλισμού,  Tablet, φωτοτυπικού πολυμηχανήματος, λογισμικού για PC και Notebook, δικτυακών, τηλεφωνικού κέντρου και WiFi , Φωτισμός ανάδειξης κτιρίου</t>
  </si>
  <si>
    <t>Προμήθεια αναπηρικών αμαξιδίων - Εξοπλισμός φαγητού  - Είδη σκίασης</t>
  </si>
  <si>
    <t>Εργασίες διαμόρφωσης του περιβάλλοντα χώρου του ΚΗΦΗ.</t>
  </si>
  <si>
    <t>Έπιπλα χώρων ανάπαυσης, εξεταστηρίων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</si>
</sst>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;@"/>
    <numFmt numFmtId="165" formatCode="[$-409]dd\-mmm\-yy;@"/>
    <numFmt numFmtId="166" formatCode="[$-408]mmm\-yy;@"/>
  </numFmts>
  <fonts count="22" x14ac:knownFonts="1">
    <font>
      <sz val="11"/>
      <color theme="1"/>
      <name val="Calibri"/>
      <family val="2"/>
      <scheme val="minor"/>
    </font>
    <font>
      <sz val="10"/>
      <name val="Arial Narrow"/>
      <family val="2"/>
    </font>
    <font>
      <sz val="10"/>
      <color theme="0" tint="-0.499984740745262"/>
      <name val="Arial Narrow"/>
      <family val="2"/>
    </font>
    <font>
      <sz val="10"/>
      <color theme="1" tint="0.14999847407452621"/>
      <name val="Arial Narrow"/>
      <family val="2"/>
    </font>
    <font>
      <b/>
      <sz val="10"/>
      <name val="Arial Narrow"/>
      <family val="2"/>
    </font>
    <font>
      <sz val="10"/>
      <color indexed="55"/>
      <name val="Arial Narrow"/>
      <family val="2"/>
    </font>
    <font>
      <sz val="5"/>
      <name val="Arial Narrow"/>
      <family val="2"/>
    </font>
    <font>
      <sz val="8"/>
      <name val="Arial Narrow"/>
      <family val="2"/>
    </font>
    <font>
      <sz val="10"/>
      <color indexed="9"/>
      <name val="Arial Narrow"/>
      <family val="2"/>
    </font>
    <font>
      <sz val="8"/>
      <name val="Calibri"/>
      <family val="2"/>
      <scheme val="minor"/>
    </font>
    <font>
      <b/>
      <sz val="12"/>
      <color theme="0"/>
      <name val="Arial Narrow"/>
      <family val="2"/>
    </font>
    <font>
      <sz val="48"/>
      <color rgb="FF0000CC"/>
      <name val="Arial Narrow"/>
      <family val="2"/>
    </font>
    <font>
      <sz val="14"/>
      <color theme="1" tint="0.14999847407452621"/>
      <name val="Arial Narrow"/>
      <family val="2"/>
    </font>
    <font>
      <sz val="10"/>
      <color theme="0"/>
      <name val="Arial Narrow"/>
      <family val="2"/>
    </font>
    <font>
      <b/>
      <sz val="26"/>
      <color theme="8" tint="-0.499984740745262"/>
      <name val="Arial Narrow"/>
      <family val="2"/>
    </font>
    <font>
      <b/>
      <sz val="12"/>
      <color theme="1" tint="0.14999847407452621"/>
      <name val="Arial Narrow"/>
      <family val="2"/>
      <charset val="161"/>
    </font>
    <font>
      <b/>
      <sz val="14"/>
      <color rgb="FF93E3FF"/>
      <name val="Arial Narrow"/>
      <family val="2"/>
      <charset val="161"/>
    </font>
    <font>
      <sz val="11"/>
      <color theme="1" tint="0.34998626667073579"/>
      <name val="Arial Narrow"/>
      <family val="2"/>
    </font>
    <font>
      <b/>
      <sz val="18"/>
      <color theme="1" tint="0.14999847407452621"/>
      <name val="Arial Narrow"/>
      <family val="2"/>
      <charset val="161"/>
    </font>
    <font>
      <b/>
      <sz val="16"/>
      <color theme="1" tint="0.499984740745262"/>
      <name val="Arial Narrow"/>
      <family val="2"/>
      <charset val="161"/>
    </font>
    <font>
      <b/>
      <sz val="16"/>
      <color rgb="FF93E3FF"/>
      <name val="Arial Narrow"/>
      <family val="2"/>
    </font>
    <font>
      <sz val="12"/>
      <color theme="1" tint="0.1499984740745262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286398"/>
        <bgColor indexed="64"/>
      </patternFill>
    </fill>
  </fills>
  <borders count="2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/>
      <bottom/>
      <diagonal/>
    </border>
    <border>
      <left style="medium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textRotation="90"/>
    </xf>
    <xf numFmtId="0" fontId="3" fillId="0" borderId="0" xfId="0" applyFont="1"/>
    <xf numFmtId="0" fontId="4" fillId="0" borderId="0" xfId="0" applyFont="1"/>
    <xf numFmtId="9" fontId="5" fillId="0" borderId="0" xfId="0" applyNumberFormat="1" applyFont="1"/>
    <xf numFmtId="0" fontId="3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1" fillId="0" borderId="0" xfId="0" applyFont="1" applyBorder="1"/>
    <xf numFmtId="9" fontId="5" fillId="0" borderId="0" xfId="0" applyNumberFormat="1" applyFont="1" applyBorder="1"/>
    <xf numFmtId="9" fontId="1" fillId="0" borderId="0" xfId="0" applyNumberFormat="1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6" fillId="0" borderId="0" xfId="0" applyFont="1" applyBorder="1"/>
    <xf numFmtId="0" fontId="11" fillId="0" borderId="0" xfId="0" applyFont="1" applyFill="1" applyAlignment="1">
      <alignment horizontal="left"/>
    </xf>
    <xf numFmtId="0" fontId="11" fillId="0" borderId="0" xfId="0" applyFont="1" applyFill="1" applyBorder="1" applyAlignment="1"/>
    <xf numFmtId="0" fontId="10" fillId="3" borderId="7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2" fillId="0" borderId="0" xfId="0" applyFont="1" applyFill="1" applyBorder="1" applyAlignment="1">
      <alignment vertical="top"/>
    </xf>
    <xf numFmtId="0" fontId="12" fillId="0" borderId="0" xfId="0" applyFont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164" fontId="12" fillId="0" borderId="0" xfId="0" applyNumberFormat="1" applyFont="1" applyBorder="1" applyAlignment="1">
      <alignment horizontal="left" vertical="top"/>
    </xf>
    <xf numFmtId="14" fontId="12" fillId="0" borderId="0" xfId="0" applyNumberFormat="1" applyFont="1" applyBorder="1" applyAlignment="1">
      <alignment horizontal="left" vertical="top"/>
    </xf>
    <xf numFmtId="165" fontId="14" fillId="0" borderId="0" xfId="0" applyNumberFormat="1" applyFont="1" applyBorder="1" applyAlignment="1">
      <alignment vertical="center"/>
    </xf>
    <xf numFmtId="166" fontId="12" fillId="0" borderId="2" xfId="0" applyNumberFormat="1" applyFont="1" applyBorder="1" applyAlignment="1">
      <alignment horizontal="left" vertical="top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left" vertical="center"/>
    </xf>
    <xf numFmtId="1" fontId="15" fillId="0" borderId="6" xfId="0" applyNumberFormat="1" applyFont="1" applyBorder="1" applyAlignment="1">
      <alignment horizontal="center" vertical="center" wrapText="1"/>
    </xf>
    <xf numFmtId="0" fontId="8" fillId="0" borderId="7" xfId="0" applyFont="1" applyBorder="1"/>
    <xf numFmtId="0" fontId="8" fillId="0" borderId="17" xfId="0" applyFont="1" applyBorder="1"/>
    <xf numFmtId="0" fontId="8" fillId="0" borderId="8" xfId="0" applyFont="1" applyBorder="1"/>
    <xf numFmtId="0" fontId="13" fillId="0" borderId="18" xfId="0" applyFont="1" applyBorder="1"/>
    <xf numFmtId="0" fontId="8" fillId="0" borderId="18" xfId="0" applyFont="1" applyBorder="1"/>
    <xf numFmtId="166" fontId="17" fillId="2" borderId="11" xfId="0" applyNumberFormat="1" applyFont="1" applyFill="1" applyBorder="1" applyAlignment="1">
      <alignment horizontal="center" vertical="center" textRotation="90"/>
    </xf>
    <xf numFmtId="0" fontId="19" fillId="0" borderId="0" xfId="0" applyFont="1" applyFill="1" applyBorder="1" applyAlignment="1">
      <alignment horizontal="right" vertical="top"/>
    </xf>
    <xf numFmtId="0" fontId="13" fillId="0" borderId="0" xfId="0" applyFont="1"/>
    <xf numFmtId="166" fontId="16" fillId="4" borderId="4" xfId="0" applyNumberFormat="1" applyFont="1" applyFill="1" applyBorder="1" applyAlignment="1" applyProtection="1">
      <alignment horizontal="center" vertical="center"/>
    </xf>
    <xf numFmtId="166" fontId="20" fillId="4" borderId="3" xfId="0" applyNumberFormat="1" applyFont="1" applyFill="1" applyBorder="1" applyAlignment="1">
      <alignment horizontal="left" vertical="center"/>
    </xf>
    <xf numFmtId="1" fontId="20" fillId="4" borderId="5" xfId="0" applyNumberFormat="1" applyFont="1" applyFill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21" fillId="0" borderId="1" xfId="0" applyFont="1" applyBorder="1" applyAlignment="1">
      <alignment horizontal="left" vertical="center" inden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left" vertical="top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top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</cellXfs>
  <cellStyles count="1">
    <cellStyle name="Κανονικό" xfId="0" builtinId="0"/>
  </cellStyles>
  <dxfs count="516"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 patternType="gray0625"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9" tint="0.79998168889431442"/>
      </font>
      <fill>
        <patternFill>
          <bgColor theme="9" tint="0.79998168889431442"/>
        </patternFill>
      </fill>
      <border>
        <left/>
        <right/>
        <top/>
        <bottom/>
      </border>
    </dxf>
    <dxf>
      <font>
        <color theme="0"/>
      </font>
      <fill>
        <patternFill>
          <bgColor rgb="FFFF0000"/>
        </patternFill>
      </fill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5" tint="0.59996337778862885"/>
      </font>
      <fill>
        <patternFill>
          <bgColor theme="5" tint="0.59996337778862885"/>
        </patternFill>
      </fill>
      <border>
        <left/>
        <right/>
        <top/>
        <bottom/>
      </border>
    </dxf>
    <dxf>
      <font>
        <color theme="7" tint="0.79998168889431442"/>
      </font>
      <fill>
        <patternFill>
          <bgColor theme="7" tint="0.7999816888943144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/>
        <right/>
        <top/>
        <bottom/>
        <vertical/>
        <horizontal/>
      </border>
    </dxf>
    <dxf>
      <font>
        <color rgb="FF9E5ECE"/>
      </font>
      <fill>
        <patternFill>
          <bgColor rgb="FF9E5ECE"/>
        </patternFill>
      </fill>
      <border>
        <left/>
        <right/>
        <top/>
        <bottom/>
        <vertical/>
        <horizontal/>
      </border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5" tint="0.59996337778862885"/>
      </font>
      <fill>
        <patternFill>
          <bgColor theme="5" tint="0.59996337778862885"/>
        </patternFill>
      </fill>
      <border>
        <left/>
        <right/>
        <top/>
        <bottom/>
      </border>
    </dxf>
    <dxf>
      <font>
        <color theme="7" tint="0.79998168889431442"/>
      </font>
      <fill>
        <patternFill>
          <bgColor theme="7" tint="0.7999816888943144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3" tint="0.39994506668294322"/>
      </font>
      <fill>
        <patternFill>
          <bgColor theme="3" tint="0.39994506668294322"/>
        </patternFill>
      </fill>
      <border>
        <left/>
        <right/>
        <top/>
        <bottom/>
        <vertical/>
        <horizontal/>
      </border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5" tint="0.39994506668294322"/>
      </font>
      <fill>
        <patternFill>
          <bgColor theme="5" tint="0.39994506668294322"/>
        </patternFill>
      </fill>
      <border>
        <left/>
        <right/>
        <top/>
        <bottom/>
      </border>
    </dxf>
    <dxf>
      <font>
        <color theme="7" tint="0.79998168889431442"/>
      </font>
      <fill>
        <patternFill>
          <bgColor theme="7" tint="0.7999816888943144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 patternType="gray0625"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9" tint="0.59996337778862885"/>
      </font>
      <fill>
        <patternFill>
          <bgColor theme="9" tint="0.59996337778862885"/>
        </patternFill>
      </fill>
      <border>
        <left/>
        <right/>
        <top/>
        <bottom/>
      </border>
    </dxf>
    <dxf>
      <font>
        <color rgb="FF33CAFF"/>
      </font>
      <fill>
        <patternFill patternType="gray0625">
          <bgColor rgb="FF33CAFF"/>
        </patternFill>
      </fill>
      <border>
        <left/>
        <right/>
        <top/>
        <bottom/>
        <vertical/>
        <horizontal/>
      </border>
    </dxf>
    <dxf>
      <font>
        <color theme="7" tint="0.39994506668294322"/>
      </font>
      <fill>
        <patternFill>
          <bgColor theme="7" tint="0.3999450666829432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0"/>
      </font>
      <fill>
        <patternFill>
          <bgColor rgb="FFFF0000"/>
        </patternFill>
      </fill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 patternType="gray0625"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9" tint="0.79998168889431442"/>
      </font>
      <fill>
        <patternFill>
          <bgColor theme="9" tint="0.79998168889431442"/>
        </patternFill>
      </fill>
      <border>
        <left/>
        <right/>
        <top/>
        <bottom/>
      </border>
    </dxf>
    <dxf>
      <font>
        <color theme="0"/>
      </font>
      <fill>
        <patternFill>
          <bgColor rgb="FFFF0000"/>
        </patternFill>
      </fill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5" tint="0.59996337778862885"/>
      </font>
      <fill>
        <patternFill>
          <bgColor theme="5" tint="0.59996337778862885"/>
        </patternFill>
      </fill>
      <border>
        <left/>
        <right/>
        <top/>
        <bottom/>
      </border>
    </dxf>
    <dxf>
      <font>
        <color theme="7" tint="0.79998168889431442"/>
      </font>
      <fill>
        <patternFill>
          <bgColor theme="7" tint="0.7999816888943144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/>
        <right/>
        <top/>
        <bottom/>
        <vertical/>
        <horizontal/>
      </border>
    </dxf>
    <dxf>
      <font>
        <color rgb="FF9E5ECE"/>
      </font>
      <fill>
        <patternFill>
          <bgColor rgb="FF9E5ECE"/>
        </patternFill>
      </fill>
      <border>
        <left/>
        <right/>
        <top/>
        <bottom/>
        <vertical/>
        <horizontal/>
      </border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5" tint="0.59996337778862885"/>
      </font>
      <fill>
        <patternFill>
          <bgColor theme="5" tint="0.59996337778862885"/>
        </patternFill>
      </fill>
      <border>
        <left/>
        <right/>
        <top/>
        <bottom/>
      </border>
    </dxf>
    <dxf>
      <font>
        <color theme="7" tint="0.79998168889431442"/>
      </font>
      <fill>
        <patternFill>
          <bgColor theme="7" tint="0.7999816888943144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3" tint="0.39994506668294322"/>
      </font>
      <fill>
        <patternFill>
          <bgColor theme="3" tint="0.39994506668294322"/>
        </patternFill>
      </fill>
      <border>
        <left/>
        <right/>
        <top/>
        <bottom/>
        <vertical/>
        <horizontal/>
      </border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5" tint="0.39994506668294322"/>
      </font>
      <fill>
        <patternFill>
          <bgColor theme="5" tint="0.39994506668294322"/>
        </patternFill>
      </fill>
      <border>
        <left/>
        <right/>
        <top/>
        <bottom/>
      </border>
    </dxf>
    <dxf>
      <font>
        <color theme="7" tint="0.79998168889431442"/>
      </font>
      <fill>
        <patternFill>
          <bgColor theme="7" tint="0.7999816888943144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 patternType="gray0625"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9" tint="0.59996337778862885"/>
      </font>
      <fill>
        <patternFill>
          <bgColor theme="9" tint="0.59996337778862885"/>
        </patternFill>
      </fill>
      <border>
        <left/>
        <right/>
        <top/>
        <bottom/>
      </border>
    </dxf>
    <dxf>
      <font>
        <color rgb="FF33CAFF"/>
      </font>
      <fill>
        <patternFill patternType="gray0625">
          <bgColor rgb="FF33CAFF"/>
        </patternFill>
      </fill>
      <border>
        <left/>
        <right/>
        <top/>
        <bottom/>
        <vertical/>
        <horizontal/>
      </border>
    </dxf>
    <dxf>
      <font>
        <color theme="7" tint="0.39994506668294322"/>
      </font>
      <fill>
        <patternFill>
          <bgColor theme="7" tint="0.3999450666829432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0"/>
      </font>
      <fill>
        <patternFill>
          <bgColor rgb="FFFF0000"/>
        </patternFill>
      </fill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 patternType="gray0625"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9" tint="0.79998168889431442"/>
      </font>
      <fill>
        <patternFill>
          <bgColor theme="9" tint="0.79998168889431442"/>
        </patternFill>
      </fill>
      <border>
        <left/>
        <right/>
        <top/>
        <bottom/>
      </border>
    </dxf>
    <dxf>
      <font>
        <color theme="0"/>
      </font>
      <fill>
        <patternFill>
          <bgColor rgb="FFFF0000"/>
        </patternFill>
      </fill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5" tint="0.59996337778862885"/>
      </font>
      <fill>
        <patternFill>
          <bgColor theme="5" tint="0.59996337778862885"/>
        </patternFill>
      </fill>
      <border>
        <left/>
        <right/>
        <top/>
        <bottom/>
      </border>
    </dxf>
    <dxf>
      <font>
        <color theme="7" tint="0.79998168889431442"/>
      </font>
      <fill>
        <patternFill>
          <bgColor theme="7" tint="0.7999816888943144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/>
        <right/>
        <top/>
        <bottom/>
        <vertical/>
        <horizontal/>
      </border>
    </dxf>
    <dxf>
      <font>
        <color rgb="FF9E5ECE"/>
      </font>
      <fill>
        <patternFill>
          <bgColor rgb="FF9E5ECE"/>
        </patternFill>
      </fill>
      <border>
        <left/>
        <right/>
        <top/>
        <bottom/>
        <vertical/>
        <horizontal/>
      </border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5" tint="0.59996337778862885"/>
      </font>
      <fill>
        <patternFill>
          <bgColor theme="5" tint="0.59996337778862885"/>
        </patternFill>
      </fill>
      <border>
        <left/>
        <right/>
        <top/>
        <bottom/>
      </border>
    </dxf>
    <dxf>
      <font>
        <color theme="7" tint="0.79998168889431442"/>
      </font>
      <fill>
        <patternFill>
          <bgColor theme="7" tint="0.7999816888943144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3" tint="0.39994506668294322"/>
      </font>
      <fill>
        <patternFill>
          <bgColor theme="3" tint="0.39994506668294322"/>
        </patternFill>
      </fill>
      <border>
        <left/>
        <right/>
        <top/>
        <bottom/>
        <vertical/>
        <horizontal/>
      </border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5" tint="0.39994506668294322"/>
      </font>
      <fill>
        <patternFill>
          <bgColor theme="5" tint="0.39994506668294322"/>
        </patternFill>
      </fill>
      <border>
        <left/>
        <right/>
        <top/>
        <bottom/>
      </border>
    </dxf>
    <dxf>
      <font>
        <color theme="7" tint="0.79998168889431442"/>
      </font>
      <fill>
        <patternFill>
          <bgColor theme="7" tint="0.7999816888943144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 patternType="gray0625"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9" tint="0.59996337778862885"/>
      </font>
      <fill>
        <patternFill>
          <bgColor theme="9" tint="0.59996337778862885"/>
        </patternFill>
      </fill>
      <border>
        <left/>
        <right/>
        <top/>
        <bottom/>
      </border>
    </dxf>
    <dxf>
      <font>
        <color rgb="FF33CAFF"/>
      </font>
      <fill>
        <patternFill patternType="gray0625">
          <bgColor rgb="FF33CAFF"/>
        </patternFill>
      </fill>
      <border>
        <left/>
        <right/>
        <top/>
        <bottom/>
        <vertical/>
        <horizontal/>
      </border>
    </dxf>
    <dxf>
      <font>
        <color theme="7" tint="0.39994506668294322"/>
      </font>
      <fill>
        <patternFill>
          <bgColor theme="7" tint="0.3999450666829432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0"/>
      </font>
      <fill>
        <patternFill>
          <bgColor rgb="FFFF0000"/>
        </patternFill>
      </fill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 patternType="gray0625"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9" tint="0.79998168889431442"/>
      </font>
      <fill>
        <patternFill>
          <bgColor theme="9" tint="0.79998168889431442"/>
        </patternFill>
      </fill>
      <border>
        <left/>
        <right/>
        <top/>
        <bottom/>
      </border>
    </dxf>
    <dxf>
      <font>
        <color theme="0"/>
      </font>
      <fill>
        <patternFill>
          <bgColor rgb="FFFF0000"/>
        </patternFill>
      </fill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5" tint="0.59996337778862885"/>
      </font>
      <fill>
        <patternFill>
          <bgColor theme="5" tint="0.59996337778862885"/>
        </patternFill>
      </fill>
      <border>
        <left/>
        <right/>
        <top/>
        <bottom/>
      </border>
    </dxf>
    <dxf>
      <font>
        <color theme="7" tint="0.79998168889431442"/>
      </font>
      <fill>
        <patternFill>
          <bgColor theme="7" tint="0.7999816888943144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/>
        <right/>
        <top/>
        <bottom/>
        <vertical/>
        <horizontal/>
      </border>
    </dxf>
    <dxf>
      <font>
        <color rgb="FF9E5ECE"/>
      </font>
      <fill>
        <patternFill>
          <bgColor rgb="FF9E5ECE"/>
        </patternFill>
      </fill>
      <border>
        <left/>
        <right/>
        <top/>
        <bottom/>
        <vertical/>
        <horizontal/>
      </border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5" tint="0.59996337778862885"/>
      </font>
      <fill>
        <patternFill>
          <bgColor theme="5" tint="0.59996337778862885"/>
        </patternFill>
      </fill>
      <border>
        <left/>
        <right/>
        <top/>
        <bottom/>
      </border>
    </dxf>
    <dxf>
      <font>
        <color theme="7" tint="0.79998168889431442"/>
      </font>
      <fill>
        <patternFill>
          <bgColor theme="7" tint="0.7999816888943144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3" tint="0.39994506668294322"/>
      </font>
      <fill>
        <patternFill>
          <bgColor theme="3" tint="0.39994506668294322"/>
        </patternFill>
      </fill>
      <border>
        <left/>
        <right/>
        <top/>
        <bottom/>
        <vertical/>
        <horizontal/>
      </border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5" tint="0.39994506668294322"/>
      </font>
      <fill>
        <patternFill>
          <bgColor theme="5" tint="0.39994506668294322"/>
        </patternFill>
      </fill>
      <border>
        <left/>
        <right/>
        <top/>
        <bottom/>
      </border>
    </dxf>
    <dxf>
      <font>
        <color theme="7" tint="0.79998168889431442"/>
      </font>
      <fill>
        <patternFill>
          <bgColor theme="7" tint="0.7999816888943144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 patternType="gray0625"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9" tint="0.59996337778862885"/>
      </font>
      <fill>
        <patternFill>
          <bgColor theme="9" tint="0.59996337778862885"/>
        </patternFill>
      </fill>
      <border>
        <left/>
        <right/>
        <top/>
        <bottom/>
      </border>
    </dxf>
    <dxf>
      <font>
        <color rgb="FF33CAFF"/>
      </font>
      <fill>
        <patternFill patternType="gray0625">
          <bgColor rgb="FF33CAFF"/>
        </patternFill>
      </fill>
      <border>
        <left/>
        <right/>
        <top/>
        <bottom/>
        <vertical/>
        <horizontal/>
      </border>
    </dxf>
    <dxf>
      <font>
        <color theme="7" tint="0.39994506668294322"/>
      </font>
      <fill>
        <patternFill>
          <bgColor theme="7" tint="0.3999450666829432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0"/>
      </font>
      <fill>
        <patternFill>
          <bgColor rgb="FFFF0000"/>
        </patternFill>
      </fill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 patternType="gray0625"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9" tint="0.59996337778862885"/>
      </font>
      <fill>
        <patternFill>
          <bgColor theme="9" tint="0.59996337778862885"/>
        </patternFill>
      </fill>
      <border>
        <left/>
        <right/>
        <top/>
        <bottom/>
      </border>
    </dxf>
    <dxf>
      <font>
        <color rgb="FF33CAFF"/>
      </font>
      <fill>
        <patternFill patternType="gray0625">
          <bgColor rgb="FF33CAFF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rgb="FFFF0000"/>
        </patternFill>
      </fill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 patternType="gray0625"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9" tint="0.79998168889431442"/>
      </font>
      <fill>
        <patternFill>
          <bgColor theme="9" tint="0.79998168889431442"/>
        </patternFill>
      </fill>
      <border>
        <left/>
        <right/>
        <top/>
        <bottom/>
      </border>
    </dxf>
    <dxf>
      <font>
        <color theme="0"/>
      </font>
      <fill>
        <patternFill>
          <bgColor rgb="FFFF0000"/>
        </patternFill>
      </fill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5" tint="0.59996337778862885"/>
      </font>
      <fill>
        <patternFill>
          <bgColor theme="5" tint="0.59996337778862885"/>
        </patternFill>
      </fill>
      <border>
        <left/>
        <right/>
        <top/>
        <bottom/>
      </border>
    </dxf>
    <dxf>
      <font>
        <color theme="7" tint="0.79998168889431442"/>
      </font>
      <fill>
        <patternFill>
          <bgColor theme="7" tint="0.7999816888943144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/>
        <right/>
        <top/>
        <bottom/>
        <vertical/>
        <horizontal/>
      </border>
    </dxf>
    <dxf>
      <font>
        <color rgb="FF9E5ECE"/>
      </font>
      <fill>
        <patternFill>
          <bgColor rgb="FF9E5ECE"/>
        </patternFill>
      </fill>
      <border>
        <left/>
        <right/>
        <top/>
        <bottom/>
        <vertical/>
        <horizontal/>
      </border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5" tint="0.59996337778862885"/>
      </font>
      <fill>
        <patternFill>
          <bgColor theme="5" tint="0.59996337778862885"/>
        </patternFill>
      </fill>
      <border>
        <left/>
        <right/>
        <top/>
        <bottom/>
      </border>
    </dxf>
    <dxf>
      <font>
        <color theme="7" tint="0.79998168889431442"/>
      </font>
      <fill>
        <patternFill>
          <bgColor theme="7" tint="0.7999816888943144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3" tint="0.39994506668294322"/>
      </font>
      <fill>
        <patternFill>
          <bgColor theme="3" tint="0.39994506668294322"/>
        </patternFill>
      </fill>
      <border>
        <left/>
        <right/>
        <top/>
        <bottom/>
        <vertical/>
        <horizontal/>
      </border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5" tint="0.39994506668294322"/>
      </font>
      <fill>
        <patternFill>
          <bgColor theme="5" tint="0.39994506668294322"/>
        </patternFill>
      </fill>
      <border>
        <left/>
        <right/>
        <top/>
        <bottom/>
      </border>
    </dxf>
    <dxf>
      <font>
        <color theme="7" tint="0.79998168889431442"/>
      </font>
      <fill>
        <patternFill>
          <bgColor theme="7" tint="0.7999816888943144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 patternType="gray0625"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9" tint="0.59996337778862885"/>
      </font>
      <fill>
        <patternFill>
          <bgColor theme="9" tint="0.59996337778862885"/>
        </patternFill>
      </fill>
      <border>
        <left/>
        <right/>
        <top/>
        <bottom/>
      </border>
    </dxf>
    <dxf>
      <font>
        <color rgb="FF33CAFF"/>
      </font>
      <fill>
        <patternFill patternType="gray0625">
          <bgColor rgb="FF33CAFF"/>
        </patternFill>
      </fill>
      <border>
        <left/>
        <right/>
        <top/>
        <bottom/>
        <vertical/>
        <horizontal/>
      </border>
    </dxf>
    <dxf>
      <font>
        <color theme="7" tint="0.39994506668294322"/>
      </font>
      <fill>
        <patternFill>
          <bgColor theme="7" tint="0.3999450666829432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0"/>
      </font>
      <fill>
        <patternFill>
          <bgColor rgb="FFFF0000"/>
        </patternFill>
      </fill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 patternType="gray0625"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9" tint="0.59996337778862885"/>
      </font>
      <fill>
        <patternFill>
          <bgColor theme="9" tint="0.59996337778862885"/>
        </patternFill>
      </fill>
      <border>
        <left/>
        <right/>
        <top/>
        <bottom/>
      </border>
    </dxf>
    <dxf>
      <font>
        <color rgb="FF33CAFF"/>
      </font>
      <fill>
        <patternFill patternType="gray0625">
          <bgColor rgb="FF33CAFF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rgb="FFFF0000"/>
        </patternFill>
      </fill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 patternType="gray0625"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9" tint="0.59996337778862885"/>
      </font>
      <fill>
        <patternFill>
          <bgColor theme="9" tint="0.59996337778862885"/>
        </patternFill>
      </fill>
      <border>
        <left/>
        <right/>
        <top/>
        <bottom/>
      </border>
    </dxf>
    <dxf>
      <font>
        <color rgb="FF33CAFF"/>
      </font>
      <fill>
        <patternFill patternType="gray0625">
          <bgColor rgb="FF33CAFF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rgb="FFFF0000"/>
        </patternFill>
      </fill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 patternType="gray0625"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9" tint="0.59996337778862885"/>
      </font>
      <fill>
        <patternFill>
          <bgColor theme="9" tint="0.59996337778862885"/>
        </patternFill>
      </fill>
      <border>
        <left/>
        <right/>
        <top/>
        <bottom/>
      </border>
    </dxf>
    <dxf>
      <font>
        <color rgb="FF33CAFF"/>
      </font>
      <fill>
        <patternFill patternType="gray0625">
          <bgColor rgb="FF33CAFF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rgb="FFFF0000"/>
        </patternFill>
      </fill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 patternType="gray0625"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9" tint="0.79998168889431442"/>
      </font>
      <fill>
        <patternFill>
          <bgColor theme="9" tint="0.79998168889431442"/>
        </patternFill>
      </fill>
      <border>
        <left/>
        <right/>
        <top/>
        <bottom/>
      </border>
    </dxf>
    <dxf>
      <font>
        <color theme="0"/>
      </font>
      <fill>
        <patternFill>
          <bgColor rgb="FFFF0000"/>
        </patternFill>
      </fill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5" tint="0.59996337778862885"/>
      </font>
      <fill>
        <patternFill>
          <bgColor theme="5" tint="0.59996337778862885"/>
        </patternFill>
      </fill>
      <border>
        <left/>
        <right/>
        <top/>
        <bottom/>
      </border>
    </dxf>
    <dxf>
      <font>
        <color theme="7" tint="0.79998168889431442"/>
      </font>
      <fill>
        <patternFill>
          <bgColor theme="7" tint="0.7999816888943144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/>
        <right/>
        <top/>
        <bottom/>
        <vertical/>
        <horizontal/>
      </border>
    </dxf>
    <dxf>
      <font>
        <color rgb="FF9E5ECE"/>
      </font>
      <fill>
        <patternFill>
          <bgColor rgb="FF9E5ECE"/>
        </patternFill>
      </fill>
      <border>
        <left/>
        <right/>
        <top/>
        <bottom/>
        <vertical/>
        <horizontal/>
      </border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5" tint="0.59996337778862885"/>
      </font>
      <fill>
        <patternFill>
          <bgColor theme="5" tint="0.59996337778862885"/>
        </patternFill>
      </fill>
      <border>
        <left/>
        <right/>
        <top/>
        <bottom/>
      </border>
    </dxf>
    <dxf>
      <font>
        <color theme="7" tint="0.79998168889431442"/>
      </font>
      <fill>
        <patternFill>
          <bgColor theme="7" tint="0.7999816888943144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3" tint="0.39994506668294322"/>
      </font>
      <fill>
        <patternFill>
          <bgColor theme="3" tint="0.39994506668294322"/>
        </patternFill>
      </fill>
      <border>
        <left/>
        <right/>
        <top/>
        <bottom/>
        <vertical/>
        <horizontal/>
      </border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5" tint="0.39994506668294322"/>
      </font>
      <fill>
        <patternFill>
          <bgColor theme="5" tint="0.39994506668294322"/>
        </patternFill>
      </fill>
      <border>
        <left/>
        <right/>
        <top/>
        <bottom/>
      </border>
    </dxf>
    <dxf>
      <font>
        <color theme="7" tint="0.79998168889431442"/>
      </font>
      <fill>
        <patternFill>
          <bgColor theme="7" tint="0.7999816888943144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 patternType="gray0625"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9" tint="0.59996337778862885"/>
      </font>
      <fill>
        <patternFill>
          <bgColor theme="9" tint="0.59996337778862885"/>
        </patternFill>
      </fill>
      <border>
        <left/>
        <right/>
        <top/>
        <bottom/>
      </border>
    </dxf>
    <dxf>
      <font>
        <color rgb="FF33CAFF"/>
      </font>
      <fill>
        <patternFill patternType="gray0625">
          <bgColor rgb="FF33CAFF"/>
        </patternFill>
      </fill>
      <border>
        <left/>
        <right/>
        <top/>
        <bottom/>
        <vertical/>
        <horizontal/>
      </border>
    </dxf>
    <dxf>
      <font>
        <color theme="7" tint="0.39994506668294322"/>
      </font>
      <fill>
        <patternFill>
          <bgColor theme="7" tint="0.3999450666829432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0"/>
      </font>
      <fill>
        <patternFill>
          <bgColor rgb="FFFF0000"/>
        </patternFill>
      </fill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 patternType="gray0625"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9" tint="0.79998168889431442"/>
      </font>
      <fill>
        <patternFill>
          <bgColor theme="9" tint="0.79998168889431442"/>
        </patternFill>
      </fill>
      <border>
        <left/>
        <right/>
        <top/>
        <bottom/>
      </border>
    </dxf>
    <dxf>
      <font>
        <color theme="0"/>
      </font>
      <fill>
        <patternFill>
          <bgColor rgb="FFFF0000"/>
        </patternFill>
      </fill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5" tint="0.59996337778862885"/>
      </font>
      <fill>
        <patternFill>
          <bgColor theme="5" tint="0.59996337778862885"/>
        </patternFill>
      </fill>
      <border>
        <left/>
        <right/>
        <top/>
        <bottom/>
      </border>
    </dxf>
    <dxf>
      <font>
        <color theme="7" tint="0.79998168889431442"/>
      </font>
      <fill>
        <patternFill>
          <bgColor theme="7" tint="0.7999816888943144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/>
        <right/>
        <top/>
        <bottom/>
        <vertical/>
        <horizontal/>
      </border>
    </dxf>
    <dxf>
      <font>
        <color rgb="FF9E5ECE"/>
      </font>
      <fill>
        <patternFill>
          <bgColor rgb="FF9E5ECE"/>
        </patternFill>
      </fill>
      <border>
        <left/>
        <right/>
        <top/>
        <bottom/>
        <vertical/>
        <horizontal/>
      </border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5" tint="0.59996337778862885"/>
      </font>
      <fill>
        <patternFill>
          <bgColor theme="5" tint="0.59996337778862885"/>
        </patternFill>
      </fill>
      <border>
        <left/>
        <right/>
        <top/>
        <bottom/>
      </border>
    </dxf>
    <dxf>
      <font>
        <color theme="7" tint="0.79998168889431442"/>
      </font>
      <fill>
        <patternFill>
          <bgColor theme="7" tint="0.7999816888943144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3" tint="0.39994506668294322"/>
      </font>
      <fill>
        <patternFill>
          <bgColor theme="3" tint="0.39994506668294322"/>
        </patternFill>
      </fill>
      <border>
        <left/>
        <right/>
        <top/>
        <bottom/>
        <vertical/>
        <horizontal/>
      </border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5" tint="0.39994506668294322"/>
      </font>
      <fill>
        <patternFill>
          <bgColor theme="5" tint="0.39994506668294322"/>
        </patternFill>
      </fill>
      <border>
        <left/>
        <right/>
        <top/>
        <bottom/>
      </border>
    </dxf>
    <dxf>
      <font>
        <color theme="7" tint="0.79998168889431442"/>
      </font>
      <fill>
        <patternFill>
          <bgColor theme="7" tint="0.7999816888943144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 patternType="gray0625"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9" tint="0.59996337778862885"/>
      </font>
      <fill>
        <patternFill>
          <bgColor theme="9" tint="0.59996337778862885"/>
        </patternFill>
      </fill>
      <border>
        <left/>
        <right/>
        <top/>
        <bottom/>
      </border>
    </dxf>
    <dxf>
      <font>
        <color rgb="FF33CAFF"/>
      </font>
      <fill>
        <patternFill patternType="gray0625">
          <bgColor rgb="FF33CAFF"/>
        </patternFill>
      </fill>
      <border>
        <left/>
        <right/>
        <top/>
        <bottom/>
        <vertical/>
        <horizontal/>
      </border>
    </dxf>
    <dxf>
      <font>
        <color theme="7" tint="0.39994506668294322"/>
      </font>
      <fill>
        <patternFill>
          <bgColor theme="7" tint="0.3999450666829432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0"/>
      </font>
      <fill>
        <patternFill>
          <bgColor rgb="FFFF0000"/>
        </patternFill>
      </fill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 patternType="gray0625"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9" tint="0.79998168889431442"/>
      </font>
      <fill>
        <patternFill>
          <bgColor theme="9" tint="0.79998168889431442"/>
        </patternFill>
      </fill>
      <border>
        <left/>
        <right/>
        <top/>
        <bottom/>
      </border>
    </dxf>
    <dxf>
      <font>
        <color theme="0"/>
      </font>
      <fill>
        <patternFill>
          <bgColor rgb="FFFF0000"/>
        </patternFill>
      </fill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5" tint="0.59996337778862885"/>
      </font>
      <fill>
        <patternFill>
          <bgColor theme="5" tint="0.59996337778862885"/>
        </patternFill>
      </fill>
      <border>
        <left/>
        <right/>
        <top/>
        <bottom/>
      </border>
    </dxf>
    <dxf>
      <font>
        <color theme="7" tint="0.79998168889431442"/>
      </font>
      <fill>
        <patternFill>
          <bgColor theme="7" tint="0.7999816888943144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/>
        <right/>
        <top/>
        <bottom/>
        <vertical/>
        <horizontal/>
      </border>
    </dxf>
    <dxf>
      <font>
        <color rgb="FF9E5ECE"/>
      </font>
      <fill>
        <patternFill>
          <bgColor rgb="FF9E5ECE"/>
        </patternFill>
      </fill>
      <border>
        <left/>
        <right/>
        <top/>
        <bottom/>
        <vertical/>
        <horizontal/>
      </border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5" tint="0.59996337778862885"/>
      </font>
      <fill>
        <patternFill>
          <bgColor theme="5" tint="0.59996337778862885"/>
        </patternFill>
      </fill>
      <border>
        <left/>
        <right/>
        <top/>
        <bottom/>
      </border>
    </dxf>
    <dxf>
      <font>
        <color theme="7" tint="0.79998168889431442"/>
      </font>
      <fill>
        <patternFill>
          <bgColor theme="7" tint="0.7999816888943144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3" tint="0.39994506668294322"/>
      </font>
      <fill>
        <patternFill>
          <bgColor theme="3" tint="0.39994506668294322"/>
        </patternFill>
      </fill>
      <border>
        <left/>
        <right/>
        <top/>
        <bottom/>
        <vertical/>
        <horizontal/>
      </border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5" tint="0.39994506668294322"/>
      </font>
      <fill>
        <patternFill>
          <bgColor theme="5" tint="0.39994506668294322"/>
        </patternFill>
      </fill>
      <border>
        <left/>
        <right/>
        <top/>
        <bottom/>
      </border>
    </dxf>
    <dxf>
      <font>
        <color theme="7" tint="0.79998168889431442"/>
      </font>
      <fill>
        <patternFill>
          <bgColor theme="7" tint="0.7999816888943144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 patternType="gray0625"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9" tint="0.59996337778862885"/>
      </font>
      <fill>
        <patternFill>
          <bgColor theme="9" tint="0.59996337778862885"/>
        </patternFill>
      </fill>
      <border>
        <left/>
        <right/>
        <top/>
        <bottom/>
      </border>
    </dxf>
    <dxf>
      <font>
        <color rgb="FF33CAFF"/>
      </font>
      <fill>
        <patternFill patternType="gray0625">
          <bgColor rgb="FF33CAFF"/>
        </patternFill>
      </fill>
      <border>
        <left/>
        <right/>
        <top/>
        <bottom/>
        <vertical/>
        <horizontal/>
      </border>
    </dxf>
    <dxf>
      <font>
        <color theme="7" tint="0.39994506668294322"/>
      </font>
      <fill>
        <patternFill>
          <bgColor theme="7" tint="0.3999450666829432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0"/>
      </font>
      <fill>
        <patternFill>
          <bgColor rgb="FFFF0000"/>
        </patternFill>
      </fill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 patternType="gray0625"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9" tint="0.79998168889431442"/>
      </font>
      <fill>
        <patternFill>
          <bgColor theme="9" tint="0.79998168889431442"/>
        </patternFill>
      </fill>
      <border>
        <left/>
        <right/>
        <top/>
        <bottom/>
      </border>
    </dxf>
    <dxf>
      <font>
        <color theme="0"/>
      </font>
      <fill>
        <patternFill>
          <bgColor rgb="FFFF0000"/>
        </patternFill>
      </fill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5" tint="0.59996337778862885"/>
      </font>
      <fill>
        <patternFill>
          <bgColor theme="5" tint="0.59996337778862885"/>
        </patternFill>
      </fill>
      <border>
        <left/>
        <right/>
        <top/>
        <bottom/>
      </border>
    </dxf>
    <dxf>
      <font>
        <color theme="7" tint="0.79998168889431442"/>
      </font>
      <fill>
        <patternFill>
          <bgColor theme="7" tint="0.7999816888943144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/>
        <right/>
        <top/>
        <bottom/>
        <vertical/>
        <horizontal/>
      </border>
    </dxf>
    <dxf>
      <font>
        <color rgb="FF9E5ECE"/>
      </font>
      <fill>
        <patternFill>
          <bgColor rgb="FF9E5ECE"/>
        </patternFill>
      </fill>
      <border>
        <left/>
        <right/>
        <top/>
        <bottom/>
        <vertical/>
        <horizontal/>
      </border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5" tint="0.59996337778862885"/>
      </font>
      <fill>
        <patternFill>
          <bgColor theme="5" tint="0.59996337778862885"/>
        </patternFill>
      </fill>
      <border>
        <left/>
        <right/>
        <top/>
        <bottom/>
      </border>
    </dxf>
    <dxf>
      <font>
        <color theme="7" tint="0.79998168889431442"/>
      </font>
      <fill>
        <patternFill>
          <bgColor theme="7" tint="0.7999816888943144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3" tint="0.39994506668294322"/>
      </font>
      <fill>
        <patternFill>
          <bgColor theme="3" tint="0.39994506668294322"/>
        </patternFill>
      </fill>
      <border>
        <left/>
        <right/>
        <top/>
        <bottom/>
        <vertical/>
        <horizontal/>
      </border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5" tint="0.39994506668294322"/>
      </font>
      <fill>
        <patternFill>
          <bgColor theme="5" tint="0.39994506668294322"/>
        </patternFill>
      </fill>
      <border>
        <left/>
        <right/>
        <top/>
        <bottom/>
      </border>
    </dxf>
    <dxf>
      <font>
        <color theme="7" tint="0.79998168889431442"/>
      </font>
      <fill>
        <patternFill>
          <bgColor theme="7" tint="0.7999816888943144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 patternType="gray0625"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9" tint="0.59996337778862885"/>
      </font>
      <fill>
        <patternFill>
          <bgColor theme="9" tint="0.59996337778862885"/>
        </patternFill>
      </fill>
      <border>
        <left/>
        <right/>
        <top/>
        <bottom/>
      </border>
    </dxf>
    <dxf>
      <font>
        <color rgb="FF33CAFF"/>
      </font>
      <fill>
        <patternFill patternType="gray0625">
          <bgColor rgb="FF33CAFF"/>
        </patternFill>
      </fill>
      <border>
        <left/>
        <right/>
        <top/>
        <bottom/>
        <vertical/>
        <horizontal/>
      </border>
    </dxf>
    <dxf>
      <font>
        <color theme="7" tint="0.39994506668294322"/>
      </font>
      <fill>
        <patternFill>
          <bgColor theme="7" tint="0.3999450666829432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 patternType="gray0625"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9" tint="0.79998168889431442"/>
      </font>
      <fill>
        <patternFill>
          <bgColor theme="9" tint="0.79998168889431442"/>
        </patternFill>
      </fill>
      <border>
        <left/>
        <right/>
        <top/>
        <bottom/>
      </border>
    </dxf>
    <dxf>
      <font>
        <color theme="0"/>
      </font>
      <fill>
        <patternFill>
          <bgColor rgb="FFFF0000"/>
        </patternFill>
      </fill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5" tint="0.59996337778862885"/>
      </font>
      <fill>
        <patternFill>
          <bgColor theme="5" tint="0.59996337778862885"/>
        </patternFill>
      </fill>
      <border>
        <left/>
        <right/>
        <top/>
        <bottom/>
      </border>
    </dxf>
    <dxf>
      <font>
        <color theme="7" tint="0.79998168889431442"/>
      </font>
      <fill>
        <patternFill>
          <bgColor theme="7" tint="0.7999816888943144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/>
        <right/>
        <top/>
        <bottom/>
        <vertical/>
        <horizontal/>
      </border>
    </dxf>
    <dxf>
      <font>
        <color rgb="FF9E5ECE"/>
      </font>
      <fill>
        <patternFill>
          <bgColor rgb="FF9E5ECE"/>
        </patternFill>
      </fill>
      <border>
        <left/>
        <right/>
        <top/>
        <bottom/>
        <vertical/>
        <horizontal/>
      </border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5" tint="0.59996337778862885"/>
      </font>
      <fill>
        <patternFill>
          <bgColor theme="5" tint="0.59996337778862885"/>
        </patternFill>
      </fill>
      <border>
        <left/>
        <right/>
        <top/>
        <bottom/>
      </border>
    </dxf>
    <dxf>
      <font>
        <color theme="7" tint="0.79998168889431442"/>
      </font>
      <fill>
        <patternFill>
          <bgColor theme="7" tint="0.7999816888943144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3" tint="0.39994506668294322"/>
      </font>
      <fill>
        <patternFill>
          <bgColor theme="3" tint="0.39994506668294322"/>
        </patternFill>
      </fill>
      <border>
        <left/>
        <right/>
        <top/>
        <bottom/>
        <vertical/>
        <horizontal/>
      </border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5" tint="0.39994506668294322"/>
      </font>
      <fill>
        <patternFill>
          <bgColor theme="5" tint="0.39994506668294322"/>
        </patternFill>
      </fill>
      <border>
        <left/>
        <right/>
        <top/>
        <bottom/>
      </border>
    </dxf>
    <dxf>
      <font>
        <color theme="7" tint="0.79998168889431442"/>
      </font>
      <fill>
        <patternFill>
          <bgColor theme="7" tint="0.7999816888943144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 patternType="gray0625"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9" tint="0.59996337778862885"/>
      </font>
      <fill>
        <patternFill>
          <bgColor theme="9" tint="0.59996337778862885"/>
        </patternFill>
      </fill>
      <border>
        <left/>
        <right/>
        <top/>
        <bottom/>
      </border>
    </dxf>
    <dxf>
      <font>
        <color rgb="FF33CAFF"/>
      </font>
      <fill>
        <patternFill patternType="gray0625">
          <bgColor rgb="FF33CAFF"/>
        </patternFill>
      </fill>
      <border>
        <left/>
        <right/>
        <top/>
        <bottom/>
        <vertical/>
        <horizontal/>
      </border>
    </dxf>
    <dxf>
      <font>
        <color theme="7" tint="0.39994506668294322"/>
      </font>
      <fill>
        <patternFill>
          <bgColor theme="7" tint="0.3999450666829432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0"/>
      </font>
      <fill>
        <patternFill>
          <bgColor rgb="FFFF0000"/>
        </patternFill>
      </fill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 patternType="gray0625"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9" tint="0.79998168889431442"/>
      </font>
      <fill>
        <patternFill>
          <bgColor theme="9" tint="0.79998168889431442"/>
        </patternFill>
      </fill>
      <border>
        <left/>
        <right/>
        <top/>
        <bottom/>
      </border>
    </dxf>
    <dxf>
      <font>
        <color theme="0"/>
      </font>
      <fill>
        <patternFill>
          <bgColor rgb="FFFF0000"/>
        </patternFill>
      </fill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5" tint="0.59996337778862885"/>
      </font>
      <fill>
        <patternFill>
          <bgColor theme="5" tint="0.59996337778862885"/>
        </patternFill>
      </fill>
      <border>
        <left/>
        <right/>
        <top/>
        <bottom/>
      </border>
    </dxf>
    <dxf>
      <font>
        <color theme="7" tint="0.79998168889431442"/>
      </font>
      <fill>
        <patternFill>
          <bgColor theme="7" tint="0.7999816888943144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/>
        <right/>
        <top/>
        <bottom/>
        <vertical/>
        <horizontal/>
      </border>
    </dxf>
    <dxf>
      <font>
        <color rgb="FF9E5ECE"/>
      </font>
      <fill>
        <patternFill>
          <bgColor rgb="FF9E5ECE"/>
        </patternFill>
      </fill>
      <border>
        <left/>
        <right/>
        <top/>
        <bottom/>
        <vertical/>
        <horizontal/>
      </border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5" tint="0.59996337778862885"/>
      </font>
      <fill>
        <patternFill>
          <bgColor theme="5" tint="0.59996337778862885"/>
        </patternFill>
      </fill>
      <border>
        <left/>
        <right/>
        <top/>
        <bottom/>
      </border>
    </dxf>
    <dxf>
      <font>
        <color theme="7" tint="0.79998168889431442"/>
      </font>
      <fill>
        <patternFill>
          <bgColor theme="7" tint="0.7999816888943144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3" tint="0.39994506668294322"/>
      </font>
      <fill>
        <patternFill>
          <bgColor theme="3" tint="0.39994506668294322"/>
        </patternFill>
      </fill>
      <border>
        <left/>
        <right/>
        <top/>
        <bottom/>
        <vertical/>
        <horizontal/>
      </border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5" tint="0.39994506668294322"/>
      </font>
      <fill>
        <patternFill>
          <bgColor theme="5" tint="0.39994506668294322"/>
        </patternFill>
      </fill>
      <border>
        <left/>
        <right/>
        <top/>
        <bottom/>
      </border>
    </dxf>
    <dxf>
      <font>
        <color theme="7" tint="0.79998168889431442"/>
      </font>
      <fill>
        <patternFill>
          <bgColor theme="7" tint="0.7999816888943144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 patternType="gray0625"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9" tint="0.59996337778862885"/>
      </font>
      <fill>
        <patternFill>
          <bgColor theme="9" tint="0.59996337778862885"/>
        </patternFill>
      </fill>
      <border>
        <left/>
        <right/>
        <top/>
        <bottom/>
      </border>
    </dxf>
    <dxf>
      <font>
        <color rgb="FF33CAFF"/>
      </font>
      <fill>
        <patternFill patternType="gray0625">
          <bgColor rgb="FF33CAFF"/>
        </patternFill>
      </fill>
      <border>
        <left/>
        <right/>
        <top/>
        <bottom/>
        <vertical/>
        <horizontal/>
      </border>
    </dxf>
    <dxf>
      <font>
        <color theme="7" tint="0.39994506668294322"/>
      </font>
      <fill>
        <patternFill>
          <bgColor theme="7" tint="0.3999450666829432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0"/>
      </font>
      <fill>
        <patternFill>
          <bgColor rgb="FFFF0000"/>
        </patternFill>
      </fill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 patternType="gray0625"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9" tint="0.79998168889431442"/>
      </font>
      <fill>
        <patternFill>
          <bgColor theme="9" tint="0.79998168889431442"/>
        </patternFill>
      </fill>
      <border>
        <left/>
        <right/>
        <top/>
        <bottom/>
      </border>
    </dxf>
    <dxf>
      <font>
        <color theme="0"/>
      </font>
      <fill>
        <patternFill>
          <bgColor rgb="FFFF0000"/>
        </patternFill>
      </fill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5" tint="0.59996337778862885"/>
      </font>
      <fill>
        <patternFill>
          <bgColor theme="5" tint="0.59996337778862885"/>
        </patternFill>
      </fill>
      <border>
        <left/>
        <right/>
        <top/>
        <bottom/>
      </border>
    </dxf>
    <dxf>
      <font>
        <color theme="7" tint="0.79998168889431442"/>
      </font>
      <fill>
        <patternFill>
          <bgColor theme="7" tint="0.7999816888943144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/>
        <right/>
        <top/>
        <bottom/>
        <vertical/>
        <horizontal/>
      </border>
    </dxf>
    <dxf>
      <font>
        <color rgb="FF9E5ECE"/>
      </font>
      <fill>
        <patternFill>
          <bgColor rgb="FF9E5ECE"/>
        </patternFill>
      </fill>
      <border>
        <left/>
        <right/>
        <top/>
        <bottom/>
        <vertical/>
        <horizontal/>
      </border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5" tint="0.59996337778862885"/>
      </font>
      <fill>
        <patternFill>
          <bgColor theme="5" tint="0.59996337778862885"/>
        </patternFill>
      </fill>
      <border>
        <left/>
        <right/>
        <top/>
        <bottom/>
      </border>
    </dxf>
    <dxf>
      <font>
        <color theme="7" tint="0.79998168889431442"/>
      </font>
      <fill>
        <patternFill>
          <bgColor theme="7" tint="0.7999816888943144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3" tint="0.39994506668294322"/>
      </font>
      <fill>
        <patternFill>
          <bgColor theme="3" tint="0.39994506668294322"/>
        </patternFill>
      </fill>
      <border>
        <left/>
        <right/>
        <top/>
        <bottom/>
        <vertical/>
        <horizontal/>
      </border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5" tint="0.39994506668294322"/>
      </font>
      <fill>
        <patternFill>
          <bgColor theme="5" tint="0.39994506668294322"/>
        </patternFill>
      </fill>
      <border>
        <left/>
        <right/>
        <top/>
        <bottom/>
      </border>
    </dxf>
    <dxf>
      <font>
        <color theme="7" tint="0.79998168889431442"/>
      </font>
      <fill>
        <patternFill>
          <bgColor theme="7" tint="0.7999816888943144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 patternType="gray0625"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9" tint="0.59996337778862885"/>
      </font>
      <fill>
        <patternFill>
          <bgColor theme="9" tint="0.59996337778862885"/>
        </patternFill>
      </fill>
      <border>
        <left/>
        <right/>
        <top/>
        <bottom/>
      </border>
    </dxf>
    <dxf>
      <font>
        <color rgb="FF33CAFF"/>
      </font>
      <fill>
        <patternFill patternType="gray0625">
          <bgColor rgb="FF33CAFF"/>
        </patternFill>
      </fill>
      <border>
        <left/>
        <right/>
        <top/>
        <bottom/>
        <vertical/>
        <horizontal/>
      </border>
    </dxf>
    <dxf>
      <font>
        <color theme="7" tint="0.39994506668294322"/>
      </font>
      <fill>
        <patternFill>
          <bgColor theme="7" tint="0.3999450666829432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 patternType="gray0625"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9" tint="0.79998168889431442"/>
      </font>
      <fill>
        <patternFill>
          <bgColor theme="9" tint="0.79998168889431442"/>
        </patternFill>
      </fill>
      <border>
        <left/>
        <right/>
        <top/>
        <bottom/>
      </border>
    </dxf>
    <dxf>
      <font>
        <color theme="0"/>
      </font>
      <fill>
        <patternFill>
          <bgColor rgb="FFFF0000"/>
        </patternFill>
      </fill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5" tint="0.59996337778862885"/>
      </font>
      <fill>
        <patternFill>
          <bgColor theme="5" tint="0.59996337778862885"/>
        </patternFill>
      </fill>
      <border>
        <left/>
        <right/>
        <top/>
        <bottom/>
      </border>
    </dxf>
    <dxf>
      <font>
        <color theme="7" tint="0.79998168889431442"/>
      </font>
      <fill>
        <patternFill>
          <bgColor theme="7" tint="0.7999816888943144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/>
        <right/>
        <top/>
        <bottom/>
        <vertical/>
        <horizontal/>
      </border>
    </dxf>
    <dxf>
      <font>
        <color rgb="FF9E5ECE"/>
      </font>
      <fill>
        <patternFill>
          <bgColor rgb="FF9E5ECE"/>
        </patternFill>
      </fill>
      <border>
        <left/>
        <right/>
        <top/>
        <bottom/>
        <vertical/>
        <horizontal/>
      </border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5" tint="0.59996337778862885"/>
      </font>
      <fill>
        <patternFill>
          <bgColor theme="5" tint="0.59996337778862885"/>
        </patternFill>
      </fill>
      <border>
        <left/>
        <right/>
        <top/>
        <bottom/>
      </border>
    </dxf>
    <dxf>
      <font>
        <color theme="7" tint="0.79998168889431442"/>
      </font>
      <fill>
        <patternFill>
          <bgColor theme="7" tint="0.7999816888943144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3" tint="0.39994506668294322"/>
      </font>
      <fill>
        <patternFill>
          <bgColor theme="3" tint="0.39994506668294322"/>
        </patternFill>
      </fill>
      <border>
        <left/>
        <right/>
        <top/>
        <bottom/>
        <vertical/>
        <horizontal/>
      </border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5" tint="0.39994506668294322"/>
      </font>
      <fill>
        <patternFill>
          <bgColor theme="5" tint="0.39994506668294322"/>
        </patternFill>
      </fill>
      <border>
        <left/>
        <right/>
        <top/>
        <bottom/>
      </border>
    </dxf>
    <dxf>
      <font>
        <color theme="7" tint="0.79998168889431442"/>
      </font>
      <fill>
        <patternFill>
          <bgColor theme="7" tint="0.7999816888943144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 patternType="gray0625"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9" tint="0.59996337778862885"/>
      </font>
      <fill>
        <patternFill>
          <bgColor theme="9" tint="0.59996337778862885"/>
        </patternFill>
      </fill>
      <border>
        <left/>
        <right/>
        <top/>
        <bottom/>
      </border>
    </dxf>
    <dxf>
      <font>
        <color rgb="FF33CAFF"/>
      </font>
      <fill>
        <patternFill patternType="gray0625">
          <bgColor rgb="FF33CAFF"/>
        </patternFill>
      </fill>
      <border>
        <left/>
        <right/>
        <top/>
        <bottom/>
        <vertical/>
        <horizontal/>
      </border>
    </dxf>
    <dxf>
      <font>
        <color theme="7" tint="0.39994506668294322"/>
      </font>
      <fill>
        <patternFill>
          <bgColor theme="7" tint="0.3999450666829432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0"/>
      </font>
      <fill>
        <patternFill>
          <bgColor rgb="FFFF0000"/>
        </patternFill>
      </fill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 patternType="gray0625"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9" tint="0.79998168889431442"/>
      </font>
      <fill>
        <patternFill>
          <bgColor theme="9" tint="0.79998168889431442"/>
        </patternFill>
      </fill>
      <border>
        <left/>
        <right/>
        <top/>
        <bottom/>
      </border>
    </dxf>
    <dxf>
      <font>
        <color theme="0"/>
      </font>
      <fill>
        <patternFill>
          <bgColor rgb="FFFF0000"/>
        </patternFill>
      </fill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5" tint="0.59996337778862885"/>
      </font>
      <fill>
        <patternFill>
          <bgColor theme="5" tint="0.59996337778862885"/>
        </patternFill>
      </fill>
      <border>
        <left/>
        <right/>
        <top/>
        <bottom/>
      </border>
    </dxf>
    <dxf>
      <font>
        <color theme="7" tint="0.79998168889431442"/>
      </font>
      <fill>
        <patternFill>
          <bgColor theme="7" tint="0.7999816888943144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/>
        <right/>
        <top/>
        <bottom/>
        <vertical/>
        <horizontal/>
      </border>
    </dxf>
    <dxf>
      <font>
        <color rgb="FF9E5ECE"/>
      </font>
      <fill>
        <patternFill>
          <bgColor rgb="FF9E5ECE"/>
        </patternFill>
      </fill>
      <border>
        <left/>
        <right/>
        <top/>
        <bottom/>
        <vertical/>
        <horizontal/>
      </border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5" tint="0.59996337778862885"/>
      </font>
      <fill>
        <patternFill>
          <bgColor theme="5" tint="0.59996337778862885"/>
        </patternFill>
      </fill>
      <border>
        <left/>
        <right/>
        <top/>
        <bottom/>
      </border>
    </dxf>
    <dxf>
      <font>
        <color theme="7" tint="0.79998168889431442"/>
      </font>
      <fill>
        <patternFill>
          <bgColor theme="7" tint="0.7999816888943144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3" tint="0.39994506668294322"/>
      </font>
      <fill>
        <patternFill>
          <bgColor theme="3" tint="0.39994506668294322"/>
        </patternFill>
      </fill>
      <border>
        <left/>
        <right/>
        <top/>
        <bottom/>
        <vertical/>
        <horizontal/>
      </border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5" tint="0.39994506668294322"/>
      </font>
      <fill>
        <patternFill>
          <bgColor theme="5" tint="0.39994506668294322"/>
        </patternFill>
      </fill>
      <border>
        <left/>
        <right/>
        <top/>
        <bottom/>
      </border>
    </dxf>
    <dxf>
      <font>
        <color theme="7" tint="0.79998168889431442"/>
      </font>
      <fill>
        <patternFill>
          <bgColor theme="7" tint="0.7999816888943144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 patternType="gray0625"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9" tint="0.59996337778862885"/>
      </font>
      <fill>
        <patternFill>
          <bgColor theme="9" tint="0.59996337778862885"/>
        </patternFill>
      </fill>
      <border>
        <left/>
        <right/>
        <top/>
        <bottom/>
      </border>
    </dxf>
    <dxf>
      <font>
        <color rgb="FF33CAFF"/>
      </font>
      <fill>
        <patternFill patternType="gray0625">
          <bgColor rgb="FF33CAFF"/>
        </patternFill>
      </fill>
      <border>
        <left/>
        <right/>
        <top/>
        <bottom/>
        <vertical/>
        <horizontal/>
      </border>
    </dxf>
    <dxf>
      <font>
        <color theme="7" tint="0.39994506668294322"/>
      </font>
      <fill>
        <patternFill>
          <bgColor theme="7" tint="0.3999450666829432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0"/>
      </font>
      <fill>
        <patternFill>
          <bgColor rgb="FFFF0000"/>
        </patternFill>
      </fill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 patternType="gray0625"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9" tint="0.79998168889431442"/>
      </font>
      <fill>
        <patternFill>
          <bgColor theme="9" tint="0.79998168889431442"/>
        </patternFill>
      </fill>
      <border>
        <left/>
        <right/>
        <top/>
        <bottom/>
      </border>
    </dxf>
    <dxf>
      <font>
        <color theme="0"/>
      </font>
      <fill>
        <patternFill>
          <bgColor rgb="FFFF0000"/>
        </patternFill>
      </fill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5" tint="0.59996337778862885"/>
      </font>
      <fill>
        <patternFill>
          <bgColor theme="5" tint="0.59996337778862885"/>
        </patternFill>
      </fill>
      <border>
        <left/>
        <right/>
        <top/>
        <bottom/>
      </border>
    </dxf>
    <dxf>
      <font>
        <color theme="7" tint="0.79998168889431442"/>
      </font>
      <fill>
        <patternFill>
          <bgColor theme="7" tint="0.7999816888943144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/>
        <right/>
        <top/>
        <bottom/>
        <vertical/>
        <horizontal/>
      </border>
    </dxf>
    <dxf>
      <font>
        <color rgb="FF9E5ECE"/>
      </font>
      <fill>
        <patternFill>
          <bgColor rgb="FF9E5ECE"/>
        </patternFill>
      </fill>
      <border>
        <left/>
        <right/>
        <top/>
        <bottom/>
        <vertical/>
        <horizontal/>
      </border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5" tint="0.59996337778862885"/>
      </font>
      <fill>
        <patternFill>
          <bgColor theme="5" tint="0.59996337778862885"/>
        </patternFill>
      </fill>
      <border>
        <left/>
        <right/>
        <top/>
        <bottom/>
      </border>
    </dxf>
    <dxf>
      <font>
        <color theme="7" tint="0.79998168889431442"/>
      </font>
      <fill>
        <patternFill>
          <bgColor theme="7" tint="0.7999816888943144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3" tint="0.39994506668294322"/>
      </font>
      <fill>
        <patternFill>
          <bgColor theme="3" tint="0.39994506668294322"/>
        </patternFill>
      </fill>
      <border>
        <left/>
        <right/>
        <top/>
        <bottom/>
        <vertical/>
        <horizontal/>
      </border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5" tint="0.39994506668294322"/>
      </font>
      <fill>
        <patternFill>
          <bgColor theme="5" tint="0.39994506668294322"/>
        </patternFill>
      </fill>
      <border>
        <left/>
        <right/>
        <top/>
        <bottom/>
      </border>
    </dxf>
    <dxf>
      <font>
        <color theme="7" tint="0.79998168889431442"/>
      </font>
      <fill>
        <patternFill>
          <bgColor theme="7" tint="0.7999816888943144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 patternType="gray0625"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9" tint="0.59996337778862885"/>
      </font>
      <fill>
        <patternFill>
          <bgColor theme="9" tint="0.59996337778862885"/>
        </patternFill>
      </fill>
      <border>
        <left/>
        <right/>
        <top/>
        <bottom/>
      </border>
    </dxf>
    <dxf>
      <font>
        <color rgb="FF33CAFF"/>
      </font>
      <fill>
        <patternFill patternType="gray0625">
          <bgColor rgb="FF33CAFF"/>
        </patternFill>
      </fill>
      <border>
        <left/>
        <right/>
        <top/>
        <bottom/>
        <vertical/>
        <horizontal/>
      </border>
    </dxf>
    <dxf>
      <font>
        <color theme="7" tint="0.39994506668294322"/>
      </font>
      <fill>
        <patternFill>
          <bgColor theme="7" tint="0.3999450666829432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0"/>
      </font>
      <fill>
        <patternFill>
          <bgColor rgb="FFFF0000"/>
        </patternFill>
      </fill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 patternType="gray0625"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9" tint="0.79998168889431442"/>
      </font>
      <fill>
        <patternFill>
          <bgColor theme="9" tint="0.79998168889431442"/>
        </patternFill>
      </fill>
      <border>
        <left/>
        <right/>
        <top/>
        <bottom/>
      </border>
    </dxf>
    <dxf>
      <font>
        <color theme="0"/>
      </font>
      <fill>
        <patternFill>
          <bgColor rgb="FFFF0000"/>
        </patternFill>
      </fill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5" tint="0.59996337778862885"/>
      </font>
      <fill>
        <patternFill>
          <bgColor theme="5" tint="0.59996337778862885"/>
        </patternFill>
      </fill>
      <border>
        <left/>
        <right/>
        <top/>
        <bottom/>
      </border>
    </dxf>
    <dxf>
      <font>
        <color theme="7" tint="0.79998168889431442"/>
      </font>
      <fill>
        <patternFill>
          <bgColor theme="7" tint="0.7999816888943144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/>
        <right/>
        <top/>
        <bottom/>
        <vertical/>
        <horizontal/>
      </border>
    </dxf>
    <dxf>
      <font>
        <color rgb="FF9E5ECE"/>
      </font>
      <fill>
        <patternFill>
          <bgColor rgb="FF9E5ECE"/>
        </patternFill>
      </fill>
      <border>
        <left/>
        <right/>
        <top/>
        <bottom/>
        <vertical/>
        <horizontal/>
      </border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5" tint="0.59996337778862885"/>
      </font>
      <fill>
        <patternFill>
          <bgColor theme="5" tint="0.59996337778862885"/>
        </patternFill>
      </fill>
      <border>
        <left/>
        <right/>
        <top/>
        <bottom/>
      </border>
    </dxf>
    <dxf>
      <font>
        <color theme="7" tint="0.79998168889431442"/>
      </font>
      <fill>
        <patternFill>
          <bgColor theme="7" tint="0.7999816888943144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3" tint="0.39994506668294322"/>
      </font>
      <fill>
        <patternFill>
          <bgColor theme="3" tint="0.39994506668294322"/>
        </patternFill>
      </fill>
      <border>
        <left/>
        <right/>
        <top/>
        <bottom/>
        <vertical/>
        <horizontal/>
      </border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5" tint="0.39994506668294322"/>
      </font>
      <fill>
        <patternFill>
          <bgColor theme="5" tint="0.39994506668294322"/>
        </patternFill>
      </fill>
      <border>
        <left/>
        <right/>
        <top/>
        <bottom/>
      </border>
    </dxf>
    <dxf>
      <font>
        <color theme="7" tint="0.79998168889431442"/>
      </font>
      <fill>
        <patternFill>
          <bgColor theme="7" tint="0.7999816888943144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 patternType="gray0625"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9" tint="0.59996337778862885"/>
      </font>
      <fill>
        <patternFill>
          <bgColor theme="9" tint="0.59996337778862885"/>
        </patternFill>
      </fill>
      <border>
        <left/>
        <right/>
        <top/>
        <bottom/>
      </border>
    </dxf>
    <dxf>
      <font>
        <color rgb="FF33CAFF"/>
      </font>
      <fill>
        <patternFill patternType="gray0625">
          <bgColor rgb="FF33CAFF"/>
        </patternFill>
      </fill>
      <border>
        <left/>
        <right/>
        <top/>
        <bottom/>
        <vertical/>
        <horizontal/>
      </border>
    </dxf>
    <dxf>
      <font>
        <color theme="7" tint="0.39994506668294322"/>
      </font>
      <fill>
        <patternFill>
          <bgColor theme="7" tint="0.3999450666829432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0"/>
      </font>
      <fill>
        <patternFill>
          <bgColor rgb="FFFF0000"/>
        </patternFill>
      </fill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 patternType="gray0625"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9" tint="0.79998168889431442"/>
      </font>
      <fill>
        <patternFill>
          <bgColor theme="9" tint="0.79998168889431442"/>
        </patternFill>
      </fill>
      <border>
        <left/>
        <right/>
        <top/>
        <bottom/>
      </border>
    </dxf>
    <dxf>
      <font>
        <color theme="0"/>
      </font>
      <fill>
        <patternFill>
          <bgColor rgb="FFFF0000"/>
        </patternFill>
      </fill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5" tint="0.59996337778862885"/>
      </font>
      <fill>
        <patternFill>
          <bgColor theme="5" tint="0.59996337778862885"/>
        </patternFill>
      </fill>
      <border>
        <left/>
        <right/>
        <top/>
        <bottom/>
      </border>
    </dxf>
    <dxf>
      <font>
        <color theme="7" tint="0.79998168889431442"/>
      </font>
      <fill>
        <patternFill>
          <bgColor theme="7" tint="0.7999816888943144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/>
        <right/>
        <top/>
        <bottom/>
        <vertical/>
        <horizontal/>
      </border>
    </dxf>
    <dxf>
      <font>
        <color rgb="FF9E5ECE"/>
      </font>
      <fill>
        <patternFill>
          <bgColor rgb="FF9E5ECE"/>
        </patternFill>
      </fill>
      <border>
        <left/>
        <right/>
        <top/>
        <bottom/>
        <vertical/>
        <horizontal/>
      </border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5" tint="0.59996337778862885"/>
      </font>
      <fill>
        <patternFill>
          <bgColor theme="5" tint="0.59996337778862885"/>
        </patternFill>
      </fill>
      <border>
        <left/>
        <right/>
        <top/>
        <bottom/>
      </border>
    </dxf>
    <dxf>
      <font>
        <color theme="7" tint="0.79998168889431442"/>
      </font>
      <fill>
        <patternFill>
          <bgColor theme="7" tint="0.7999816888943144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3" tint="0.39994506668294322"/>
      </font>
      <fill>
        <patternFill>
          <bgColor theme="3" tint="0.39994506668294322"/>
        </patternFill>
      </fill>
      <border>
        <left/>
        <right/>
        <top/>
        <bottom/>
        <vertical/>
        <horizontal/>
      </border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5" tint="0.39994506668294322"/>
      </font>
      <fill>
        <patternFill>
          <bgColor theme="5" tint="0.39994506668294322"/>
        </patternFill>
      </fill>
      <border>
        <left/>
        <right/>
        <top/>
        <bottom/>
      </border>
    </dxf>
    <dxf>
      <font>
        <color theme="7" tint="0.79998168889431442"/>
      </font>
      <fill>
        <patternFill>
          <bgColor theme="7" tint="0.7999816888943144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6699FF"/>
      </font>
      <fill>
        <patternFill>
          <bgColor rgb="FF6699FF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 patternType="gray0625"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9" tint="0.59996337778862885"/>
      </font>
      <fill>
        <patternFill>
          <bgColor theme="9" tint="0.59996337778862885"/>
        </patternFill>
      </fill>
      <border>
        <left/>
        <right/>
        <top/>
        <bottom/>
      </border>
    </dxf>
    <dxf>
      <font>
        <color rgb="FF33CAFF"/>
      </font>
      <fill>
        <patternFill patternType="gray0625">
          <bgColor rgb="FF33CAFF"/>
        </patternFill>
      </fill>
      <border>
        <left/>
        <right/>
        <top/>
        <bottom/>
        <vertical/>
        <horizontal/>
      </border>
    </dxf>
    <dxf>
      <font>
        <color theme="7" tint="0.39994506668294322"/>
      </font>
      <fill>
        <patternFill>
          <bgColor theme="7" tint="0.3999450666829432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1" tint="0.499984740745262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3E3FF"/>
      <color rgb="FF33CAFF"/>
      <color rgb="FFA66BD3"/>
      <color rgb="FF9E5ECE"/>
      <color rgb="FF286398"/>
      <color rgb="FF0000CC"/>
      <color rgb="FF6699FF"/>
      <color rgb="FF009900"/>
      <color rgb="FF00CC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/>
  </sheetPr>
  <dimension ref="B2:CC134"/>
  <sheetViews>
    <sheetView showGridLines="0" tabSelected="1" zoomScale="80" zoomScaleNormal="80" zoomScalePageLayoutView="96" workbookViewId="0">
      <pane xSplit="8" ySplit="8" topLeftCell="J57" activePane="bottomRight" state="frozen"/>
      <selection pane="topRight" activeCell="H1" sqref="H1"/>
      <selection pane="bottomLeft" activeCell="A9" sqref="A9"/>
      <selection pane="bottomRight" activeCell="D48" sqref="D48:CA48"/>
    </sheetView>
  </sheetViews>
  <sheetFormatPr defaultColWidth="11.44140625" defaultRowHeight="13.8" outlineLevelRow="1" x14ac:dyDescent="0.3"/>
  <cols>
    <col min="1" max="1" width="0.5546875" style="1" customWidth="1"/>
    <col min="2" max="2" width="0.6640625" style="1" hidden="1" customWidth="1"/>
    <col min="3" max="3" width="18.5546875" style="1" customWidth="1"/>
    <col min="4" max="4" width="14.109375" style="8" customWidth="1"/>
    <col min="5" max="5" width="20.44140625" style="1" customWidth="1"/>
    <col min="6" max="6" width="11.109375" style="1" customWidth="1"/>
    <col min="7" max="7" width="13.6640625" style="1" customWidth="1"/>
    <col min="8" max="8" width="7.6640625" style="1" customWidth="1"/>
    <col min="9" max="9" width="3.109375" style="1" hidden="1" customWidth="1"/>
    <col min="10" max="10" width="3.44140625" style="1" customWidth="1"/>
    <col min="11" max="79" width="3.109375" style="1" customWidth="1"/>
    <col min="80" max="80" width="2.6640625" style="1" customWidth="1"/>
    <col min="81" max="16384" width="11.44140625" style="1"/>
  </cols>
  <sheetData>
    <row r="2" spans="2:81" ht="41.25" customHeight="1" x14ac:dyDescent="0.95">
      <c r="D2" s="25" t="s">
        <v>4</v>
      </c>
      <c r="F2" s="16"/>
      <c r="G2" s="16"/>
      <c r="H2" s="16"/>
    </row>
    <row r="3" spans="2:81" ht="19.95" customHeight="1" thickBot="1" x14ac:dyDescent="1">
      <c r="D3" s="15"/>
      <c r="E3" s="15"/>
      <c r="F3" s="15"/>
      <c r="G3" s="15"/>
      <c r="H3" s="15"/>
    </row>
    <row r="4" spans="2:81" s="3" customFormat="1" ht="23.25" customHeight="1" thickBot="1" x14ac:dyDescent="0.35">
      <c r="D4" s="38" t="s">
        <v>19</v>
      </c>
      <c r="E4" s="51" t="s">
        <v>13</v>
      </c>
      <c r="F4" s="51"/>
      <c r="G4" s="51"/>
      <c r="H4" s="51"/>
    </row>
    <row r="5" spans="2:81" ht="19.95" hidden="1" customHeight="1" x14ac:dyDescent="0.3">
      <c r="D5" s="20"/>
      <c r="E5" s="21"/>
      <c r="F5" s="21"/>
      <c r="G5" s="22"/>
      <c r="H5" s="22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</row>
    <row r="6" spans="2:81" ht="19.95" hidden="1" customHeight="1" x14ac:dyDescent="0.3">
      <c r="C6" s="54" t="s">
        <v>30</v>
      </c>
      <c r="D6" s="54"/>
      <c r="E6" s="26">
        <v>45352</v>
      </c>
      <c r="F6" s="23"/>
      <c r="G6" s="24"/>
      <c r="H6" s="2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12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</row>
    <row r="7" spans="2:81" ht="19.95" customHeight="1" thickBot="1" x14ac:dyDescent="0.35">
      <c r="D7" s="4"/>
      <c r="F7" s="5"/>
      <c r="G7" s="11"/>
      <c r="H7" s="10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13"/>
      <c r="Y7" s="14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</row>
    <row r="8" spans="2:81" s="7" customFormat="1" ht="60" customHeight="1" thickBot="1" x14ac:dyDescent="0.25">
      <c r="B8" s="17" t="s">
        <v>0</v>
      </c>
      <c r="C8" s="27" t="s">
        <v>22</v>
      </c>
      <c r="D8" s="27" t="s">
        <v>23</v>
      </c>
      <c r="E8" s="28" t="s">
        <v>20</v>
      </c>
      <c r="F8" s="28" t="s">
        <v>11</v>
      </c>
      <c r="G8" s="28" t="s">
        <v>10</v>
      </c>
      <c r="H8" s="29" t="s">
        <v>12</v>
      </c>
      <c r="I8" s="37">
        <f>IF(WEEKDAY($E$6,2)=7,$E$6-6,IF(WEEKDAY($E$6,2)=6,$E$6-5,IF(WEEKDAY($E$6,2)=5,$E$6-4,IF(WEEKDAY($E$6,2)=4,$E$6-3,IF(WEEKDAY($E$6,2)=3,$E$6-2,IF(WEEKDAY($E$6,2)=2,$E$6-1,$E$6))))))</f>
        <v>45348</v>
      </c>
      <c r="J8" s="37">
        <f>E6</f>
        <v>45352</v>
      </c>
      <c r="K8" s="37">
        <f>EDATE($E$6,1)</f>
        <v>45383</v>
      </c>
      <c r="L8" s="37">
        <f>EDATE($E$6,2)</f>
        <v>45413</v>
      </c>
      <c r="M8" s="37">
        <f>EDATE($E$6,3)</f>
        <v>45444</v>
      </c>
      <c r="N8" s="37">
        <f>EDATE($E$6,4)</f>
        <v>45474</v>
      </c>
      <c r="O8" s="37">
        <f>EDATE($E$6,5)</f>
        <v>45505</v>
      </c>
      <c r="P8" s="37">
        <f>EDATE($E$6,6)</f>
        <v>45536</v>
      </c>
      <c r="Q8" s="37">
        <f>EDATE($E$6,7)</f>
        <v>45566</v>
      </c>
      <c r="R8" s="37">
        <f>EDATE($E$6,8)</f>
        <v>45597</v>
      </c>
      <c r="S8" s="37">
        <f>EDATE($E$6,9)</f>
        <v>45627</v>
      </c>
      <c r="T8" s="37">
        <f>EDATE($E$6,10)</f>
        <v>45658</v>
      </c>
      <c r="U8" s="37">
        <f>EDATE($E$6,11)</f>
        <v>45689</v>
      </c>
      <c r="V8" s="37">
        <f>EDATE($E$6,12)</f>
        <v>45717</v>
      </c>
      <c r="W8" s="37">
        <f>EDATE($E$6,13)</f>
        <v>45748</v>
      </c>
      <c r="X8" s="37">
        <f>EDATE($E$6,14)</f>
        <v>45778</v>
      </c>
      <c r="Y8" s="37">
        <f>EDATE($E$6,15)</f>
        <v>45809</v>
      </c>
      <c r="Z8" s="37">
        <f>EDATE($E$6,16)</f>
        <v>45839</v>
      </c>
      <c r="AA8" s="37">
        <f>EDATE($E$6,17)</f>
        <v>45870</v>
      </c>
      <c r="AB8" s="37">
        <f>EDATE($E$6,18)</f>
        <v>45901</v>
      </c>
      <c r="AC8" s="37">
        <f>EDATE($E$6,19)</f>
        <v>45931</v>
      </c>
      <c r="AD8" s="37">
        <f>EDATE($E$6,20)</f>
        <v>45962</v>
      </c>
      <c r="AE8" s="37">
        <f>EDATE($E$6,21)</f>
        <v>45992</v>
      </c>
      <c r="AF8" s="37">
        <f>EDATE($E$6,22)</f>
        <v>46023</v>
      </c>
      <c r="AG8" s="37">
        <f>EDATE($E$6,23)</f>
        <v>46054</v>
      </c>
      <c r="AH8" s="37">
        <f>EDATE($E$6,24)</f>
        <v>46082</v>
      </c>
      <c r="AI8" s="37">
        <f>EDATE($E$6,25)</f>
        <v>46113</v>
      </c>
      <c r="AJ8" s="37">
        <f>EDATE($E$6,26)</f>
        <v>46143</v>
      </c>
      <c r="AK8" s="37">
        <f>EDATE($E$6,27)</f>
        <v>46174</v>
      </c>
      <c r="AL8" s="37">
        <f>EDATE($E$6,28)</f>
        <v>46204</v>
      </c>
      <c r="AM8" s="37">
        <f>EDATE($E$6,29)</f>
        <v>46235</v>
      </c>
      <c r="AN8" s="37">
        <f>EDATE($E$6,30)</f>
        <v>46266</v>
      </c>
      <c r="AO8" s="37">
        <f>EDATE($E$6,31)</f>
        <v>46296</v>
      </c>
      <c r="AP8" s="37">
        <f>EDATE($E$6,32)</f>
        <v>46327</v>
      </c>
      <c r="AQ8" s="37">
        <f>EDATE($E$6,33)</f>
        <v>46357</v>
      </c>
      <c r="AR8" s="37">
        <f>EDATE($E$6,34)</f>
        <v>46388</v>
      </c>
      <c r="AS8" s="37">
        <f>EDATE($E$6,35)</f>
        <v>46419</v>
      </c>
      <c r="AT8" s="37">
        <f>EDATE($E$6,36)</f>
        <v>46447</v>
      </c>
      <c r="AU8" s="37">
        <f>EDATE($E$6,37)</f>
        <v>46478</v>
      </c>
      <c r="AV8" s="37">
        <f>EDATE($E$6,38)</f>
        <v>46508</v>
      </c>
      <c r="AW8" s="37">
        <f>EDATE($E$6,39)</f>
        <v>46539</v>
      </c>
      <c r="AX8" s="37">
        <f>EDATE($E$6,40)</f>
        <v>46569</v>
      </c>
      <c r="AY8" s="37">
        <f>EDATE($E$6,41)</f>
        <v>46600</v>
      </c>
      <c r="AZ8" s="37">
        <f>EDATE($E$6,42)</f>
        <v>46631</v>
      </c>
      <c r="BA8" s="37">
        <f>EDATE($E$6,43)</f>
        <v>46661</v>
      </c>
      <c r="BB8" s="37">
        <f>EDATE($E$6,44)</f>
        <v>46692</v>
      </c>
      <c r="BC8" s="37">
        <f>EDATE($E$6,45)</f>
        <v>46722</v>
      </c>
      <c r="BD8" s="37">
        <f>EDATE($E$6,46)</f>
        <v>46753</v>
      </c>
      <c r="BE8" s="37">
        <f>EDATE($E$6,47)</f>
        <v>46784</v>
      </c>
      <c r="BF8" s="37">
        <f>EDATE($E$6,48)</f>
        <v>46813</v>
      </c>
      <c r="BG8" s="37">
        <f>EDATE($E$6,49)</f>
        <v>46844</v>
      </c>
      <c r="BH8" s="37">
        <f>EDATE($E$6,50)</f>
        <v>46874</v>
      </c>
      <c r="BI8" s="37">
        <f>EDATE($E$6,51)</f>
        <v>46905</v>
      </c>
      <c r="BJ8" s="37">
        <f>EDATE($E$6,52)</f>
        <v>46935</v>
      </c>
      <c r="BK8" s="37">
        <f>EDATE($E$6,53)</f>
        <v>46966</v>
      </c>
      <c r="BL8" s="37">
        <f>EDATE($E$6,54)</f>
        <v>46997</v>
      </c>
      <c r="BM8" s="37">
        <f>EDATE($E$6,55)</f>
        <v>47027</v>
      </c>
      <c r="BN8" s="37">
        <f>EDATE($E$6,56)</f>
        <v>47058</v>
      </c>
      <c r="BO8" s="37">
        <f>EDATE($E$6,57)</f>
        <v>47088</v>
      </c>
      <c r="BP8" s="37">
        <f>EDATE($E$6,58)</f>
        <v>47119</v>
      </c>
      <c r="BQ8" s="37">
        <f>EDATE($E$6,59)</f>
        <v>47150</v>
      </c>
      <c r="BR8" s="37">
        <f>EDATE($E$6,60)</f>
        <v>47178</v>
      </c>
      <c r="BS8" s="37">
        <f>EDATE($E$6,61)</f>
        <v>47209</v>
      </c>
      <c r="BT8" s="37">
        <f>EDATE($E$6,62)</f>
        <v>47239</v>
      </c>
      <c r="BU8" s="37">
        <f>EDATE($E$6,63)</f>
        <v>47270</v>
      </c>
      <c r="BV8" s="37">
        <f>EDATE($E$6,64)</f>
        <v>47300</v>
      </c>
      <c r="BW8" s="37">
        <f>EDATE($E$6,65)</f>
        <v>47331</v>
      </c>
      <c r="BX8" s="37">
        <f>EDATE($E$6,66)</f>
        <v>47362</v>
      </c>
      <c r="BY8" s="37">
        <f>EDATE($E$6,67)</f>
        <v>47392</v>
      </c>
      <c r="BZ8" s="37">
        <f>EDATE($E$6,68)</f>
        <v>47423</v>
      </c>
      <c r="CA8" s="37">
        <f>EDATE($E$6,69)</f>
        <v>47453</v>
      </c>
    </row>
    <row r="9" spans="2:81" ht="19.95" customHeight="1" x14ac:dyDescent="0.3">
      <c r="B9" s="18">
        <v>100</v>
      </c>
      <c r="C9" s="41" t="s">
        <v>21</v>
      </c>
      <c r="D9" s="41" t="s">
        <v>49</v>
      </c>
      <c r="E9" s="30"/>
      <c r="F9" s="40">
        <f>MIN(F10:F15)</f>
        <v>45170</v>
      </c>
      <c r="G9" s="40">
        <f>MAX(G10:G15)</f>
        <v>45474</v>
      </c>
      <c r="H9" s="42">
        <f>COUNTIF(I9:CA9,100)</f>
        <v>6</v>
      </c>
      <c r="I9" s="32">
        <f t="shared" ref="I9:X15" si="0">IF(AND(($F9&lt;=I$8),($G9&gt;=I$8)),$B9,0)</f>
        <v>100</v>
      </c>
      <c r="J9" s="33">
        <f t="shared" si="0"/>
        <v>100</v>
      </c>
      <c r="K9" s="33">
        <f t="shared" si="0"/>
        <v>100</v>
      </c>
      <c r="L9" s="33">
        <f t="shared" si="0"/>
        <v>100</v>
      </c>
      <c r="M9" s="33">
        <f t="shared" si="0"/>
        <v>100</v>
      </c>
      <c r="N9" s="33">
        <f t="shared" si="0"/>
        <v>100</v>
      </c>
      <c r="O9" s="33">
        <f t="shared" si="0"/>
        <v>0</v>
      </c>
      <c r="P9" s="33">
        <f t="shared" si="0"/>
        <v>0</v>
      </c>
      <c r="Q9" s="33">
        <f t="shared" si="0"/>
        <v>0</v>
      </c>
      <c r="R9" s="33">
        <f t="shared" si="0"/>
        <v>0</v>
      </c>
      <c r="S9" s="33">
        <f t="shared" si="0"/>
        <v>0</v>
      </c>
      <c r="T9" s="33">
        <f t="shared" si="0"/>
        <v>0</v>
      </c>
      <c r="U9" s="33">
        <f t="shared" si="0"/>
        <v>0</v>
      </c>
      <c r="V9" s="33">
        <f t="shared" si="0"/>
        <v>0</v>
      </c>
      <c r="W9" s="33">
        <f t="shared" si="0"/>
        <v>0</v>
      </c>
      <c r="X9" s="33">
        <f t="shared" si="0"/>
        <v>0</v>
      </c>
      <c r="Y9" s="33">
        <f t="shared" ref="Y9:AN15" si="1">IF(AND(($F9&lt;=Y$8),($G9&gt;=Y$8)),$B9,0)</f>
        <v>0</v>
      </c>
      <c r="Z9" s="33">
        <f t="shared" si="1"/>
        <v>0</v>
      </c>
      <c r="AA9" s="33">
        <f t="shared" si="1"/>
        <v>0</v>
      </c>
      <c r="AB9" s="33">
        <f t="shared" si="1"/>
        <v>0</v>
      </c>
      <c r="AC9" s="33">
        <f t="shared" si="1"/>
        <v>0</v>
      </c>
      <c r="AD9" s="33">
        <f t="shared" si="1"/>
        <v>0</v>
      </c>
      <c r="AE9" s="33">
        <f t="shared" si="1"/>
        <v>0</v>
      </c>
      <c r="AF9" s="33">
        <f t="shared" si="1"/>
        <v>0</v>
      </c>
      <c r="AG9" s="33">
        <f t="shared" si="1"/>
        <v>0</v>
      </c>
      <c r="AH9" s="33">
        <f t="shared" si="1"/>
        <v>0</v>
      </c>
      <c r="AI9" s="33">
        <f t="shared" si="1"/>
        <v>0</v>
      </c>
      <c r="AJ9" s="33">
        <f t="shared" si="1"/>
        <v>0</v>
      </c>
      <c r="AK9" s="33">
        <f t="shared" si="1"/>
        <v>0</v>
      </c>
      <c r="AL9" s="33">
        <f t="shared" si="1"/>
        <v>0</v>
      </c>
      <c r="AM9" s="33">
        <f t="shared" si="1"/>
        <v>0</v>
      </c>
      <c r="AN9" s="33">
        <f t="shared" si="1"/>
        <v>0</v>
      </c>
      <c r="AO9" s="33">
        <f t="shared" ref="AO9:BD15" si="2">IF(AND(($F9&lt;=AO$8),($G9&gt;=AO$8)),$B9,0)</f>
        <v>0</v>
      </c>
      <c r="AP9" s="33">
        <f t="shared" si="2"/>
        <v>0</v>
      </c>
      <c r="AQ9" s="33">
        <f t="shared" si="2"/>
        <v>0</v>
      </c>
      <c r="AR9" s="33">
        <f t="shared" si="2"/>
        <v>0</v>
      </c>
      <c r="AS9" s="33">
        <f t="shared" si="2"/>
        <v>0</v>
      </c>
      <c r="AT9" s="33">
        <f t="shared" si="2"/>
        <v>0</v>
      </c>
      <c r="AU9" s="33">
        <f t="shared" si="2"/>
        <v>0</v>
      </c>
      <c r="AV9" s="33">
        <f t="shared" si="2"/>
        <v>0</v>
      </c>
      <c r="AW9" s="33">
        <f t="shared" si="2"/>
        <v>0</v>
      </c>
      <c r="AX9" s="33">
        <f t="shared" si="2"/>
        <v>0</v>
      </c>
      <c r="AY9" s="33">
        <f t="shared" si="2"/>
        <v>0</v>
      </c>
      <c r="AZ9" s="33">
        <f t="shared" si="2"/>
        <v>0</v>
      </c>
      <c r="BA9" s="33">
        <f t="shared" si="2"/>
        <v>0</v>
      </c>
      <c r="BB9" s="33">
        <f t="shared" si="2"/>
        <v>0</v>
      </c>
      <c r="BC9" s="33">
        <f t="shared" si="2"/>
        <v>0</v>
      </c>
      <c r="BD9" s="33">
        <f t="shared" si="2"/>
        <v>0</v>
      </c>
      <c r="BE9" s="33">
        <f t="shared" ref="BE9:BT15" si="3">IF(AND(($F9&lt;=BE$8),($G9&gt;=BE$8)),$B9,0)</f>
        <v>0</v>
      </c>
      <c r="BF9" s="33">
        <f t="shared" si="3"/>
        <v>0</v>
      </c>
      <c r="BG9" s="33">
        <f t="shared" si="3"/>
        <v>0</v>
      </c>
      <c r="BH9" s="33">
        <f t="shared" si="3"/>
        <v>0</v>
      </c>
      <c r="BI9" s="33">
        <f t="shared" si="3"/>
        <v>0</v>
      </c>
      <c r="BJ9" s="33">
        <f t="shared" si="3"/>
        <v>0</v>
      </c>
      <c r="BK9" s="33">
        <f t="shared" si="3"/>
        <v>0</v>
      </c>
      <c r="BL9" s="33">
        <f t="shared" si="3"/>
        <v>0</v>
      </c>
      <c r="BM9" s="33">
        <f t="shared" si="3"/>
        <v>0</v>
      </c>
      <c r="BN9" s="33">
        <f t="shared" si="3"/>
        <v>0</v>
      </c>
      <c r="BO9" s="33">
        <f t="shared" si="3"/>
        <v>0</v>
      </c>
      <c r="BP9" s="33">
        <f t="shared" si="3"/>
        <v>0</v>
      </c>
      <c r="BQ9" s="33">
        <f t="shared" si="3"/>
        <v>0</v>
      </c>
      <c r="BR9" s="33">
        <f t="shared" si="3"/>
        <v>0</v>
      </c>
      <c r="BS9" s="33">
        <f t="shared" si="3"/>
        <v>0</v>
      </c>
      <c r="BT9" s="33">
        <f t="shared" si="3"/>
        <v>0</v>
      </c>
      <c r="BU9" s="33">
        <f t="shared" ref="BQ9:CA15" si="4">IF(AND(($F9&lt;=BU$8),($G9&gt;=BU$8)),$B9,0)</f>
        <v>0</v>
      </c>
      <c r="BV9" s="33">
        <f t="shared" si="4"/>
        <v>0</v>
      </c>
      <c r="BW9" s="33">
        <f t="shared" si="4"/>
        <v>0</v>
      </c>
      <c r="BX9" s="33">
        <f t="shared" si="4"/>
        <v>0</v>
      </c>
      <c r="BY9" s="33">
        <f t="shared" si="4"/>
        <v>0</v>
      </c>
      <c r="BZ9" s="33">
        <f t="shared" si="4"/>
        <v>0</v>
      </c>
      <c r="CA9" s="33">
        <f t="shared" si="4"/>
        <v>0</v>
      </c>
      <c r="CC9" s="39"/>
    </row>
    <row r="10" spans="2:81" ht="18" customHeight="1" outlineLevel="1" x14ac:dyDescent="0.3">
      <c r="B10" s="19" t="str">
        <f>E10</f>
        <v>Προδημοπρασιακός</v>
      </c>
      <c r="C10" s="52" t="s">
        <v>47</v>
      </c>
      <c r="D10" s="52" t="s">
        <v>48</v>
      </c>
      <c r="E10" s="45" t="s">
        <v>1</v>
      </c>
      <c r="F10" s="43"/>
      <c r="G10" s="43"/>
      <c r="H10" s="31">
        <f t="shared" ref="H10:H15" si="5">COUNTIF(I10:CA10,E10)</f>
        <v>0</v>
      </c>
      <c r="I10" s="34">
        <f t="shared" si="0"/>
        <v>0</v>
      </c>
      <c r="J10" s="35">
        <f t="shared" si="0"/>
        <v>0</v>
      </c>
      <c r="K10" s="36">
        <f t="shared" si="0"/>
        <v>0</v>
      </c>
      <c r="L10" s="36">
        <f t="shared" si="0"/>
        <v>0</v>
      </c>
      <c r="M10" s="36">
        <f t="shared" si="0"/>
        <v>0</v>
      </c>
      <c r="N10" s="36">
        <f t="shared" si="0"/>
        <v>0</v>
      </c>
      <c r="O10" s="36">
        <f t="shared" si="0"/>
        <v>0</v>
      </c>
      <c r="P10" s="36">
        <f t="shared" si="0"/>
        <v>0</v>
      </c>
      <c r="Q10" s="36">
        <f t="shared" si="0"/>
        <v>0</v>
      </c>
      <c r="R10" s="36">
        <f t="shared" si="0"/>
        <v>0</v>
      </c>
      <c r="S10" s="36">
        <f t="shared" si="0"/>
        <v>0</v>
      </c>
      <c r="T10" s="36">
        <f t="shared" si="0"/>
        <v>0</v>
      </c>
      <c r="U10" s="36">
        <f t="shared" si="0"/>
        <v>0</v>
      </c>
      <c r="V10" s="36">
        <f t="shared" si="0"/>
        <v>0</v>
      </c>
      <c r="W10" s="36">
        <f t="shared" si="0"/>
        <v>0</v>
      </c>
      <c r="X10" s="36">
        <f t="shared" si="0"/>
        <v>0</v>
      </c>
      <c r="Y10" s="36">
        <f t="shared" si="1"/>
        <v>0</v>
      </c>
      <c r="Z10" s="36">
        <f t="shared" si="1"/>
        <v>0</v>
      </c>
      <c r="AA10" s="36">
        <f t="shared" si="1"/>
        <v>0</v>
      </c>
      <c r="AB10" s="36">
        <f t="shared" si="1"/>
        <v>0</v>
      </c>
      <c r="AC10" s="36">
        <f t="shared" si="1"/>
        <v>0</v>
      </c>
      <c r="AD10" s="36">
        <f t="shared" si="1"/>
        <v>0</v>
      </c>
      <c r="AE10" s="36">
        <f t="shared" si="1"/>
        <v>0</v>
      </c>
      <c r="AF10" s="36">
        <f t="shared" si="1"/>
        <v>0</v>
      </c>
      <c r="AG10" s="36">
        <f t="shared" si="1"/>
        <v>0</v>
      </c>
      <c r="AH10" s="36">
        <f t="shared" si="1"/>
        <v>0</v>
      </c>
      <c r="AI10" s="36">
        <f t="shared" si="1"/>
        <v>0</v>
      </c>
      <c r="AJ10" s="36">
        <f t="shared" si="1"/>
        <v>0</v>
      </c>
      <c r="AK10" s="36">
        <f t="shared" si="1"/>
        <v>0</v>
      </c>
      <c r="AL10" s="36">
        <f t="shared" si="1"/>
        <v>0</v>
      </c>
      <c r="AM10" s="36">
        <f t="shared" si="1"/>
        <v>0</v>
      </c>
      <c r="AN10" s="36">
        <f t="shared" si="1"/>
        <v>0</v>
      </c>
      <c r="AO10" s="36">
        <f t="shared" si="2"/>
        <v>0</v>
      </c>
      <c r="AP10" s="36">
        <f t="shared" si="2"/>
        <v>0</v>
      </c>
      <c r="AQ10" s="36">
        <f t="shared" si="2"/>
        <v>0</v>
      </c>
      <c r="AR10" s="36">
        <f t="shared" si="2"/>
        <v>0</v>
      </c>
      <c r="AS10" s="36">
        <f t="shared" si="2"/>
        <v>0</v>
      </c>
      <c r="AT10" s="36">
        <f t="shared" si="2"/>
        <v>0</v>
      </c>
      <c r="AU10" s="36">
        <f t="shared" si="2"/>
        <v>0</v>
      </c>
      <c r="AV10" s="36">
        <f t="shared" si="2"/>
        <v>0</v>
      </c>
      <c r="AW10" s="36">
        <f t="shared" si="2"/>
        <v>0</v>
      </c>
      <c r="AX10" s="36">
        <f t="shared" si="2"/>
        <v>0</v>
      </c>
      <c r="AY10" s="36">
        <f t="shared" si="2"/>
        <v>0</v>
      </c>
      <c r="AZ10" s="36">
        <f t="shared" si="2"/>
        <v>0</v>
      </c>
      <c r="BA10" s="36">
        <f t="shared" si="2"/>
        <v>0</v>
      </c>
      <c r="BB10" s="36">
        <f t="shared" si="2"/>
        <v>0</v>
      </c>
      <c r="BC10" s="36">
        <f t="shared" si="2"/>
        <v>0</v>
      </c>
      <c r="BD10" s="36">
        <f t="shared" si="2"/>
        <v>0</v>
      </c>
      <c r="BE10" s="36">
        <f t="shared" si="3"/>
        <v>0</v>
      </c>
      <c r="BF10" s="36">
        <f t="shared" si="3"/>
        <v>0</v>
      </c>
      <c r="BG10" s="36">
        <f t="shared" si="3"/>
        <v>0</v>
      </c>
      <c r="BH10" s="36">
        <f t="shared" si="3"/>
        <v>0</v>
      </c>
      <c r="BI10" s="36">
        <f t="shared" si="3"/>
        <v>0</v>
      </c>
      <c r="BJ10" s="36">
        <f t="shared" si="3"/>
        <v>0</v>
      </c>
      <c r="BK10" s="36">
        <f t="shared" si="3"/>
        <v>0</v>
      </c>
      <c r="BL10" s="36">
        <f t="shared" si="3"/>
        <v>0</v>
      </c>
      <c r="BM10" s="36">
        <f t="shared" si="3"/>
        <v>0</v>
      </c>
      <c r="BN10" s="36">
        <f t="shared" si="3"/>
        <v>0</v>
      </c>
      <c r="BO10" s="36">
        <f t="shared" si="3"/>
        <v>0</v>
      </c>
      <c r="BP10" s="36">
        <f t="shared" si="3"/>
        <v>0</v>
      </c>
      <c r="BQ10" s="36">
        <f t="shared" si="3"/>
        <v>0</v>
      </c>
      <c r="BR10" s="36">
        <f t="shared" si="3"/>
        <v>0</v>
      </c>
      <c r="BS10" s="36">
        <f t="shared" si="3"/>
        <v>0</v>
      </c>
      <c r="BT10" s="36">
        <f t="shared" si="3"/>
        <v>0</v>
      </c>
      <c r="BU10" s="36">
        <f t="shared" si="4"/>
        <v>0</v>
      </c>
      <c r="BV10" s="36">
        <f t="shared" si="4"/>
        <v>0</v>
      </c>
      <c r="BW10" s="36">
        <f t="shared" si="4"/>
        <v>0</v>
      </c>
      <c r="BX10" s="36">
        <f t="shared" si="4"/>
        <v>0</v>
      </c>
      <c r="BY10" s="36">
        <f t="shared" si="4"/>
        <v>0</v>
      </c>
      <c r="BZ10" s="36">
        <f t="shared" si="4"/>
        <v>0</v>
      </c>
      <c r="CA10" s="36">
        <f t="shared" si="4"/>
        <v>0</v>
      </c>
      <c r="CC10" s="39"/>
    </row>
    <row r="11" spans="2:81" ht="19.5" customHeight="1" outlineLevel="1" x14ac:dyDescent="0.3">
      <c r="B11" s="19" t="str">
        <f t="shared" ref="B11:B15" si="6">E11</f>
        <v>Δημοπράτηση</v>
      </c>
      <c r="C11" s="53"/>
      <c r="D11" s="53"/>
      <c r="E11" s="45" t="s">
        <v>2</v>
      </c>
      <c r="F11" s="43"/>
      <c r="G11" s="43"/>
      <c r="H11" s="31">
        <f t="shared" si="5"/>
        <v>0</v>
      </c>
      <c r="I11" s="34">
        <f t="shared" si="0"/>
        <v>0</v>
      </c>
      <c r="J11" s="36">
        <f t="shared" si="0"/>
        <v>0</v>
      </c>
      <c r="K11" s="36">
        <f t="shared" si="0"/>
        <v>0</v>
      </c>
      <c r="L11" s="36">
        <f t="shared" si="0"/>
        <v>0</v>
      </c>
      <c r="M11" s="36">
        <f t="shared" si="0"/>
        <v>0</v>
      </c>
      <c r="N11" s="36">
        <f t="shared" si="0"/>
        <v>0</v>
      </c>
      <c r="O11" s="36">
        <f t="shared" si="0"/>
        <v>0</v>
      </c>
      <c r="P11" s="36">
        <f t="shared" si="0"/>
        <v>0</v>
      </c>
      <c r="Q11" s="36">
        <f t="shared" si="0"/>
        <v>0</v>
      </c>
      <c r="R11" s="36">
        <f t="shared" si="0"/>
        <v>0</v>
      </c>
      <c r="S11" s="36">
        <f t="shared" si="0"/>
        <v>0</v>
      </c>
      <c r="T11" s="36">
        <f t="shared" si="0"/>
        <v>0</v>
      </c>
      <c r="U11" s="36">
        <f t="shared" si="0"/>
        <v>0</v>
      </c>
      <c r="V11" s="36">
        <f t="shared" si="0"/>
        <v>0</v>
      </c>
      <c r="W11" s="36">
        <f t="shared" si="0"/>
        <v>0</v>
      </c>
      <c r="X11" s="36">
        <f t="shared" si="0"/>
        <v>0</v>
      </c>
      <c r="Y11" s="36">
        <f t="shared" si="1"/>
        <v>0</v>
      </c>
      <c r="Z11" s="36">
        <f t="shared" si="1"/>
        <v>0</v>
      </c>
      <c r="AA11" s="36">
        <f t="shared" si="1"/>
        <v>0</v>
      </c>
      <c r="AB11" s="36">
        <f t="shared" si="1"/>
        <v>0</v>
      </c>
      <c r="AC11" s="36">
        <f t="shared" si="1"/>
        <v>0</v>
      </c>
      <c r="AD11" s="36">
        <f t="shared" si="1"/>
        <v>0</v>
      </c>
      <c r="AE11" s="36">
        <f t="shared" si="1"/>
        <v>0</v>
      </c>
      <c r="AF11" s="36">
        <f t="shared" si="1"/>
        <v>0</v>
      </c>
      <c r="AG11" s="36">
        <f t="shared" si="1"/>
        <v>0</v>
      </c>
      <c r="AH11" s="36">
        <f t="shared" si="1"/>
        <v>0</v>
      </c>
      <c r="AI11" s="36">
        <f t="shared" si="1"/>
        <v>0</v>
      </c>
      <c r="AJ11" s="36">
        <f t="shared" si="1"/>
        <v>0</v>
      </c>
      <c r="AK11" s="36">
        <f t="shared" si="1"/>
        <v>0</v>
      </c>
      <c r="AL11" s="36">
        <f t="shared" si="1"/>
        <v>0</v>
      </c>
      <c r="AM11" s="36">
        <f t="shared" si="1"/>
        <v>0</v>
      </c>
      <c r="AN11" s="36">
        <f t="shared" si="1"/>
        <v>0</v>
      </c>
      <c r="AO11" s="36">
        <f t="shared" si="2"/>
        <v>0</v>
      </c>
      <c r="AP11" s="36">
        <f t="shared" si="2"/>
        <v>0</v>
      </c>
      <c r="AQ11" s="36">
        <f t="shared" si="2"/>
        <v>0</v>
      </c>
      <c r="AR11" s="36">
        <f t="shared" si="2"/>
        <v>0</v>
      </c>
      <c r="AS11" s="36">
        <f t="shared" si="2"/>
        <v>0</v>
      </c>
      <c r="AT11" s="36">
        <f t="shared" si="2"/>
        <v>0</v>
      </c>
      <c r="AU11" s="36">
        <f t="shared" si="2"/>
        <v>0</v>
      </c>
      <c r="AV11" s="36">
        <f t="shared" si="2"/>
        <v>0</v>
      </c>
      <c r="AW11" s="36">
        <f t="shared" si="2"/>
        <v>0</v>
      </c>
      <c r="AX11" s="36">
        <f t="shared" si="2"/>
        <v>0</v>
      </c>
      <c r="AY11" s="36">
        <f t="shared" si="2"/>
        <v>0</v>
      </c>
      <c r="AZ11" s="36">
        <f t="shared" si="2"/>
        <v>0</v>
      </c>
      <c r="BA11" s="36">
        <f t="shared" si="2"/>
        <v>0</v>
      </c>
      <c r="BB11" s="36">
        <f t="shared" si="2"/>
        <v>0</v>
      </c>
      <c r="BC11" s="36">
        <f t="shared" si="2"/>
        <v>0</v>
      </c>
      <c r="BD11" s="36">
        <f t="shared" si="2"/>
        <v>0</v>
      </c>
      <c r="BE11" s="36">
        <f t="shared" si="3"/>
        <v>0</v>
      </c>
      <c r="BF11" s="36">
        <f t="shared" si="3"/>
        <v>0</v>
      </c>
      <c r="BG11" s="36">
        <f t="shared" si="3"/>
        <v>0</v>
      </c>
      <c r="BH11" s="36">
        <f t="shared" si="3"/>
        <v>0</v>
      </c>
      <c r="BI11" s="36">
        <f t="shared" si="3"/>
        <v>0</v>
      </c>
      <c r="BJ11" s="36">
        <f t="shared" si="3"/>
        <v>0</v>
      </c>
      <c r="BK11" s="36">
        <f t="shared" si="3"/>
        <v>0</v>
      </c>
      <c r="BL11" s="36">
        <f t="shared" si="3"/>
        <v>0</v>
      </c>
      <c r="BM11" s="36">
        <f t="shared" si="3"/>
        <v>0</v>
      </c>
      <c r="BN11" s="36">
        <f t="shared" si="3"/>
        <v>0</v>
      </c>
      <c r="BO11" s="36">
        <f t="shared" si="3"/>
        <v>0</v>
      </c>
      <c r="BP11" s="36">
        <f t="shared" si="3"/>
        <v>0</v>
      </c>
      <c r="BQ11" s="36">
        <f t="shared" si="4"/>
        <v>0</v>
      </c>
      <c r="BR11" s="36">
        <f t="shared" si="4"/>
        <v>0</v>
      </c>
      <c r="BS11" s="36">
        <f t="shared" si="4"/>
        <v>0</v>
      </c>
      <c r="BT11" s="36">
        <f t="shared" si="4"/>
        <v>0</v>
      </c>
      <c r="BU11" s="36">
        <f t="shared" si="4"/>
        <v>0</v>
      </c>
      <c r="BV11" s="36">
        <f t="shared" si="4"/>
        <v>0</v>
      </c>
      <c r="BW11" s="36">
        <f t="shared" si="4"/>
        <v>0</v>
      </c>
      <c r="BX11" s="36">
        <f t="shared" si="4"/>
        <v>0</v>
      </c>
      <c r="BY11" s="36">
        <f t="shared" si="4"/>
        <v>0</v>
      </c>
      <c r="BZ11" s="36">
        <f t="shared" si="4"/>
        <v>0</v>
      </c>
      <c r="CA11" s="36">
        <f t="shared" si="4"/>
        <v>0</v>
      </c>
      <c r="CC11" s="39"/>
    </row>
    <row r="12" spans="2:81" ht="19.5" customHeight="1" outlineLevel="1" x14ac:dyDescent="0.3">
      <c r="B12" s="19" t="str">
        <f t="shared" si="6"/>
        <v>Προσυμβατικός</v>
      </c>
      <c r="C12" s="53"/>
      <c r="D12" s="53"/>
      <c r="E12" s="45" t="s">
        <v>3</v>
      </c>
      <c r="F12" s="43"/>
      <c r="G12" s="43"/>
      <c r="H12" s="31">
        <f t="shared" si="5"/>
        <v>0</v>
      </c>
      <c r="I12" s="34">
        <f t="shared" si="0"/>
        <v>0</v>
      </c>
      <c r="J12" s="36">
        <f t="shared" si="0"/>
        <v>0</v>
      </c>
      <c r="K12" s="36">
        <f t="shared" si="0"/>
        <v>0</v>
      </c>
      <c r="L12" s="36">
        <f t="shared" si="0"/>
        <v>0</v>
      </c>
      <c r="M12" s="36">
        <f t="shared" si="0"/>
        <v>0</v>
      </c>
      <c r="N12" s="36">
        <f t="shared" si="0"/>
        <v>0</v>
      </c>
      <c r="O12" s="36">
        <f t="shared" si="0"/>
        <v>0</v>
      </c>
      <c r="P12" s="36">
        <f t="shared" si="0"/>
        <v>0</v>
      </c>
      <c r="Q12" s="36">
        <f t="shared" si="0"/>
        <v>0</v>
      </c>
      <c r="R12" s="36">
        <f t="shared" si="0"/>
        <v>0</v>
      </c>
      <c r="S12" s="36">
        <f t="shared" si="0"/>
        <v>0</v>
      </c>
      <c r="T12" s="36">
        <f t="shared" si="0"/>
        <v>0</v>
      </c>
      <c r="U12" s="36">
        <f t="shared" si="0"/>
        <v>0</v>
      </c>
      <c r="V12" s="36">
        <f t="shared" si="0"/>
        <v>0</v>
      </c>
      <c r="W12" s="36">
        <f t="shared" si="0"/>
        <v>0</v>
      </c>
      <c r="X12" s="36">
        <f t="shared" si="0"/>
        <v>0</v>
      </c>
      <c r="Y12" s="36">
        <f t="shared" si="1"/>
        <v>0</v>
      </c>
      <c r="Z12" s="36">
        <f t="shared" si="1"/>
        <v>0</v>
      </c>
      <c r="AA12" s="36">
        <f t="shared" si="1"/>
        <v>0</v>
      </c>
      <c r="AB12" s="36">
        <f t="shared" si="1"/>
        <v>0</v>
      </c>
      <c r="AC12" s="36">
        <f t="shared" si="1"/>
        <v>0</v>
      </c>
      <c r="AD12" s="36">
        <f t="shared" si="1"/>
        <v>0</v>
      </c>
      <c r="AE12" s="36">
        <f t="shared" si="1"/>
        <v>0</v>
      </c>
      <c r="AF12" s="36">
        <f t="shared" si="1"/>
        <v>0</v>
      </c>
      <c r="AG12" s="36">
        <f t="shared" si="1"/>
        <v>0</v>
      </c>
      <c r="AH12" s="36">
        <f t="shared" si="1"/>
        <v>0</v>
      </c>
      <c r="AI12" s="36">
        <f t="shared" si="1"/>
        <v>0</v>
      </c>
      <c r="AJ12" s="36">
        <f t="shared" si="1"/>
        <v>0</v>
      </c>
      <c r="AK12" s="36">
        <f t="shared" si="1"/>
        <v>0</v>
      </c>
      <c r="AL12" s="36">
        <f t="shared" si="1"/>
        <v>0</v>
      </c>
      <c r="AM12" s="36">
        <f t="shared" si="1"/>
        <v>0</v>
      </c>
      <c r="AN12" s="36">
        <f t="shared" si="1"/>
        <v>0</v>
      </c>
      <c r="AO12" s="36">
        <f t="shared" si="2"/>
        <v>0</v>
      </c>
      <c r="AP12" s="36">
        <f t="shared" si="2"/>
        <v>0</v>
      </c>
      <c r="AQ12" s="36">
        <f t="shared" si="2"/>
        <v>0</v>
      </c>
      <c r="AR12" s="36">
        <f t="shared" si="2"/>
        <v>0</v>
      </c>
      <c r="AS12" s="36">
        <f t="shared" si="2"/>
        <v>0</v>
      </c>
      <c r="AT12" s="36">
        <f t="shared" si="2"/>
        <v>0</v>
      </c>
      <c r="AU12" s="36">
        <f t="shared" si="2"/>
        <v>0</v>
      </c>
      <c r="AV12" s="36">
        <f t="shared" si="2"/>
        <v>0</v>
      </c>
      <c r="AW12" s="36">
        <f t="shared" si="2"/>
        <v>0</v>
      </c>
      <c r="AX12" s="36">
        <f t="shared" si="2"/>
        <v>0</v>
      </c>
      <c r="AY12" s="36">
        <f t="shared" si="2"/>
        <v>0</v>
      </c>
      <c r="AZ12" s="36">
        <f t="shared" si="2"/>
        <v>0</v>
      </c>
      <c r="BA12" s="36">
        <f t="shared" si="2"/>
        <v>0</v>
      </c>
      <c r="BB12" s="36">
        <f t="shared" si="2"/>
        <v>0</v>
      </c>
      <c r="BC12" s="36">
        <f t="shared" si="2"/>
        <v>0</v>
      </c>
      <c r="BD12" s="36">
        <f t="shared" si="2"/>
        <v>0</v>
      </c>
      <c r="BE12" s="36">
        <f t="shared" si="3"/>
        <v>0</v>
      </c>
      <c r="BF12" s="36">
        <f t="shared" si="3"/>
        <v>0</v>
      </c>
      <c r="BG12" s="36">
        <f t="shared" si="3"/>
        <v>0</v>
      </c>
      <c r="BH12" s="36">
        <f t="shared" si="3"/>
        <v>0</v>
      </c>
      <c r="BI12" s="36">
        <f t="shared" si="3"/>
        <v>0</v>
      </c>
      <c r="BJ12" s="36">
        <f t="shared" si="3"/>
        <v>0</v>
      </c>
      <c r="BK12" s="36">
        <f t="shared" si="3"/>
        <v>0</v>
      </c>
      <c r="BL12" s="36">
        <f t="shared" si="3"/>
        <v>0</v>
      </c>
      <c r="BM12" s="36">
        <f t="shared" si="3"/>
        <v>0</v>
      </c>
      <c r="BN12" s="36">
        <f t="shared" si="3"/>
        <v>0</v>
      </c>
      <c r="BO12" s="36">
        <f t="shared" si="3"/>
        <v>0</v>
      </c>
      <c r="BP12" s="36">
        <f t="shared" si="3"/>
        <v>0</v>
      </c>
      <c r="BQ12" s="36">
        <f t="shared" si="4"/>
        <v>0</v>
      </c>
      <c r="BR12" s="36">
        <f t="shared" si="4"/>
        <v>0</v>
      </c>
      <c r="BS12" s="36">
        <f t="shared" si="4"/>
        <v>0</v>
      </c>
      <c r="BT12" s="36">
        <f t="shared" si="4"/>
        <v>0</v>
      </c>
      <c r="BU12" s="36">
        <f t="shared" si="4"/>
        <v>0</v>
      </c>
      <c r="BV12" s="36">
        <f t="shared" si="4"/>
        <v>0</v>
      </c>
      <c r="BW12" s="36">
        <f t="shared" si="4"/>
        <v>0</v>
      </c>
      <c r="BX12" s="36">
        <f t="shared" si="4"/>
        <v>0</v>
      </c>
      <c r="BY12" s="36">
        <f t="shared" si="4"/>
        <v>0</v>
      </c>
      <c r="BZ12" s="36">
        <f t="shared" si="4"/>
        <v>0</v>
      </c>
      <c r="CA12" s="36">
        <f t="shared" si="4"/>
        <v>0</v>
      </c>
      <c r="CC12" s="39"/>
    </row>
    <row r="13" spans="2:81" ht="19.5" customHeight="1" outlineLevel="1" x14ac:dyDescent="0.3">
      <c r="B13" s="19" t="str">
        <f t="shared" si="6"/>
        <v>Σύμβαση</v>
      </c>
      <c r="C13" s="53"/>
      <c r="D13" s="53"/>
      <c r="E13" s="45" t="s">
        <v>8</v>
      </c>
      <c r="F13" s="43">
        <v>45170</v>
      </c>
      <c r="G13" s="43">
        <v>45199</v>
      </c>
      <c r="H13" s="31">
        <f t="shared" si="5"/>
        <v>0</v>
      </c>
      <c r="I13" s="34">
        <f t="shared" si="0"/>
        <v>0</v>
      </c>
      <c r="J13" s="36">
        <f t="shared" si="0"/>
        <v>0</v>
      </c>
      <c r="K13" s="36">
        <f t="shared" si="0"/>
        <v>0</v>
      </c>
      <c r="L13" s="36">
        <f t="shared" si="0"/>
        <v>0</v>
      </c>
      <c r="M13" s="36">
        <f t="shared" si="0"/>
        <v>0</v>
      </c>
      <c r="N13" s="36">
        <f t="shared" si="0"/>
        <v>0</v>
      </c>
      <c r="O13" s="36">
        <f t="shared" si="0"/>
        <v>0</v>
      </c>
      <c r="P13" s="36">
        <f t="shared" si="0"/>
        <v>0</v>
      </c>
      <c r="Q13" s="36">
        <f t="shared" si="0"/>
        <v>0</v>
      </c>
      <c r="R13" s="36">
        <f t="shared" si="0"/>
        <v>0</v>
      </c>
      <c r="S13" s="36">
        <f t="shared" si="0"/>
        <v>0</v>
      </c>
      <c r="T13" s="36">
        <f t="shared" si="0"/>
        <v>0</v>
      </c>
      <c r="U13" s="36">
        <f t="shared" si="0"/>
        <v>0</v>
      </c>
      <c r="V13" s="36">
        <f t="shared" si="0"/>
        <v>0</v>
      </c>
      <c r="W13" s="36">
        <f t="shared" si="0"/>
        <v>0</v>
      </c>
      <c r="X13" s="36">
        <f t="shared" si="0"/>
        <v>0</v>
      </c>
      <c r="Y13" s="36">
        <f t="shared" si="1"/>
        <v>0</v>
      </c>
      <c r="Z13" s="36">
        <f t="shared" si="1"/>
        <v>0</v>
      </c>
      <c r="AA13" s="36">
        <f t="shared" si="1"/>
        <v>0</v>
      </c>
      <c r="AB13" s="36">
        <f t="shared" si="1"/>
        <v>0</v>
      </c>
      <c r="AC13" s="36">
        <f t="shared" si="1"/>
        <v>0</v>
      </c>
      <c r="AD13" s="36">
        <f t="shared" si="1"/>
        <v>0</v>
      </c>
      <c r="AE13" s="36">
        <f t="shared" si="1"/>
        <v>0</v>
      </c>
      <c r="AF13" s="36">
        <f t="shared" si="1"/>
        <v>0</v>
      </c>
      <c r="AG13" s="36">
        <f t="shared" si="1"/>
        <v>0</v>
      </c>
      <c r="AH13" s="36">
        <f t="shared" si="1"/>
        <v>0</v>
      </c>
      <c r="AI13" s="36">
        <f t="shared" si="1"/>
        <v>0</v>
      </c>
      <c r="AJ13" s="36">
        <f t="shared" si="1"/>
        <v>0</v>
      </c>
      <c r="AK13" s="36">
        <f t="shared" si="1"/>
        <v>0</v>
      </c>
      <c r="AL13" s="36">
        <f t="shared" si="1"/>
        <v>0</v>
      </c>
      <c r="AM13" s="36">
        <f t="shared" si="1"/>
        <v>0</v>
      </c>
      <c r="AN13" s="36">
        <f t="shared" si="1"/>
        <v>0</v>
      </c>
      <c r="AO13" s="36">
        <f t="shared" si="2"/>
        <v>0</v>
      </c>
      <c r="AP13" s="36">
        <f t="shared" si="2"/>
        <v>0</v>
      </c>
      <c r="AQ13" s="36">
        <f t="shared" si="2"/>
        <v>0</v>
      </c>
      <c r="AR13" s="36">
        <f t="shared" si="2"/>
        <v>0</v>
      </c>
      <c r="AS13" s="36">
        <f t="shared" si="2"/>
        <v>0</v>
      </c>
      <c r="AT13" s="36">
        <f t="shared" si="2"/>
        <v>0</v>
      </c>
      <c r="AU13" s="36">
        <f t="shared" si="2"/>
        <v>0</v>
      </c>
      <c r="AV13" s="36">
        <f t="shared" si="2"/>
        <v>0</v>
      </c>
      <c r="AW13" s="36">
        <f t="shared" si="2"/>
        <v>0</v>
      </c>
      <c r="AX13" s="36">
        <f t="shared" si="2"/>
        <v>0</v>
      </c>
      <c r="AY13" s="36">
        <f t="shared" si="2"/>
        <v>0</v>
      </c>
      <c r="AZ13" s="36">
        <f t="shared" si="2"/>
        <v>0</v>
      </c>
      <c r="BA13" s="36">
        <f t="shared" si="2"/>
        <v>0</v>
      </c>
      <c r="BB13" s="36">
        <f t="shared" si="2"/>
        <v>0</v>
      </c>
      <c r="BC13" s="36">
        <f t="shared" si="2"/>
        <v>0</v>
      </c>
      <c r="BD13" s="36">
        <f t="shared" si="2"/>
        <v>0</v>
      </c>
      <c r="BE13" s="36">
        <f t="shared" si="3"/>
        <v>0</v>
      </c>
      <c r="BF13" s="36">
        <f t="shared" si="3"/>
        <v>0</v>
      </c>
      <c r="BG13" s="36">
        <f t="shared" si="3"/>
        <v>0</v>
      </c>
      <c r="BH13" s="36">
        <f t="shared" si="3"/>
        <v>0</v>
      </c>
      <c r="BI13" s="36">
        <f t="shared" si="3"/>
        <v>0</v>
      </c>
      <c r="BJ13" s="36">
        <f t="shared" si="3"/>
        <v>0</v>
      </c>
      <c r="BK13" s="36">
        <f t="shared" si="3"/>
        <v>0</v>
      </c>
      <c r="BL13" s="36">
        <f t="shared" si="3"/>
        <v>0</v>
      </c>
      <c r="BM13" s="36">
        <f t="shared" si="3"/>
        <v>0</v>
      </c>
      <c r="BN13" s="36">
        <f t="shared" si="3"/>
        <v>0</v>
      </c>
      <c r="BO13" s="36">
        <f t="shared" si="3"/>
        <v>0</v>
      </c>
      <c r="BP13" s="36">
        <f t="shared" si="3"/>
        <v>0</v>
      </c>
      <c r="BQ13" s="36">
        <f t="shared" si="4"/>
        <v>0</v>
      </c>
      <c r="BR13" s="36">
        <f t="shared" si="4"/>
        <v>0</v>
      </c>
      <c r="BS13" s="36">
        <f t="shared" si="4"/>
        <v>0</v>
      </c>
      <c r="BT13" s="36">
        <f t="shared" si="4"/>
        <v>0</v>
      </c>
      <c r="BU13" s="36">
        <f t="shared" si="4"/>
        <v>0</v>
      </c>
      <c r="BV13" s="36">
        <f t="shared" si="4"/>
        <v>0</v>
      </c>
      <c r="BW13" s="36">
        <f t="shared" si="4"/>
        <v>0</v>
      </c>
      <c r="BX13" s="36">
        <f t="shared" si="4"/>
        <v>0</v>
      </c>
      <c r="BY13" s="36">
        <f t="shared" si="4"/>
        <v>0</v>
      </c>
      <c r="BZ13" s="36">
        <f t="shared" si="4"/>
        <v>0</v>
      </c>
      <c r="CA13" s="36">
        <f t="shared" si="4"/>
        <v>0</v>
      </c>
      <c r="CC13" s="39"/>
    </row>
    <row r="14" spans="2:81" ht="19.5" customHeight="1" outlineLevel="1" x14ac:dyDescent="0.3">
      <c r="B14" s="19" t="str">
        <f t="shared" si="6"/>
        <v>Υλοποίηση</v>
      </c>
      <c r="C14" s="53"/>
      <c r="D14" s="53"/>
      <c r="E14" s="45" t="s">
        <v>9</v>
      </c>
      <c r="F14" s="43">
        <v>45170</v>
      </c>
      <c r="G14" s="43">
        <v>45468</v>
      </c>
      <c r="H14" s="31">
        <f t="shared" si="5"/>
        <v>5</v>
      </c>
      <c r="I14" s="34" t="str">
        <f t="shared" si="0"/>
        <v>Υλοποίηση</v>
      </c>
      <c r="J14" s="36" t="str">
        <f t="shared" si="0"/>
        <v>Υλοποίηση</v>
      </c>
      <c r="K14" s="36" t="str">
        <f t="shared" si="0"/>
        <v>Υλοποίηση</v>
      </c>
      <c r="L14" s="36" t="str">
        <f t="shared" si="0"/>
        <v>Υλοποίηση</v>
      </c>
      <c r="M14" s="36" t="str">
        <f t="shared" si="0"/>
        <v>Υλοποίηση</v>
      </c>
      <c r="N14" s="36">
        <f t="shared" si="0"/>
        <v>0</v>
      </c>
      <c r="O14" s="36">
        <f t="shared" si="0"/>
        <v>0</v>
      </c>
      <c r="P14" s="36">
        <f t="shared" si="0"/>
        <v>0</v>
      </c>
      <c r="Q14" s="36">
        <f t="shared" si="0"/>
        <v>0</v>
      </c>
      <c r="R14" s="36">
        <f t="shared" si="0"/>
        <v>0</v>
      </c>
      <c r="S14" s="36">
        <f t="shared" si="0"/>
        <v>0</v>
      </c>
      <c r="T14" s="36">
        <f t="shared" si="0"/>
        <v>0</v>
      </c>
      <c r="U14" s="36">
        <f t="shared" si="0"/>
        <v>0</v>
      </c>
      <c r="V14" s="36">
        <f t="shared" si="0"/>
        <v>0</v>
      </c>
      <c r="W14" s="36">
        <f t="shared" si="0"/>
        <v>0</v>
      </c>
      <c r="X14" s="36">
        <f t="shared" si="0"/>
        <v>0</v>
      </c>
      <c r="Y14" s="36">
        <f t="shared" si="1"/>
        <v>0</v>
      </c>
      <c r="Z14" s="36">
        <f t="shared" si="1"/>
        <v>0</v>
      </c>
      <c r="AA14" s="36">
        <f t="shared" si="1"/>
        <v>0</v>
      </c>
      <c r="AB14" s="36">
        <f t="shared" si="1"/>
        <v>0</v>
      </c>
      <c r="AC14" s="36">
        <f t="shared" si="1"/>
        <v>0</v>
      </c>
      <c r="AD14" s="36">
        <f t="shared" si="1"/>
        <v>0</v>
      </c>
      <c r="AE14" s="36">
        <f t="shared" si="1"/>
        <v>0</v>
      </c>
      <c r="AF14" s="36">
        <f t="shared" si="1"/>
        <v>0</v>
      </c>
      <c r="AG14" s="36">
        <f t="shared" si="1"/>
        <v>0</v>
      </c>
      <c r="AH14" s="36">
        <f t="shared" si="1"/>
        <v>0</v>
      </c>
      <c r="AI14" s="36">
        <f t="shared" si="1"/>
        <v>0</v>
      </c>
      <c r="AJ14" s="36">
        <f t="shared" si="1"/>
        <v>0</v>
      </c>
      <c r="AK14" s="36">
        <f t="shared" si="1"/>
        <v>0</v>
      </c>
      <c r="AL14" s="36">
        <f t="shared" si="1"/>
        <v>0</v>
      </c>
      <c r="AM14" s="36">
        <f t="shared" si="1"/>
        <v>0</v>
      </c>
      <c r="AN14" s="36">
        <f t="shared" si="1"/>
        <v>0</v>
      </c>
      <c r="AO14" s="36">
        <f t="shared" si="2"/>
        <v>0</v>
      </c>
      <c r="AP14" s="36">
        <f t="shared" si="2"/>
        <v>0</v>
      </c>
      <c r="AQ14" s="36">
        <f t="shared" si="2"/>
        <v>0</v>
      </c>
      <c r="AR14" s="36">
        <f t="shared" si="2"/>
        <v>0</v>
      </c>
      <c r="AS14" s="36">
        <f t="shared" si="2"/>
        <v>0</v>
      </c>
      <c r="AT14" s="36">
        <f t="shared" si="2"/>
        <v>0</v>
      </c>
      <c r="AU14" s="36">
        <f t="shared" si="2"/>
        <v>0</v>
      </c>
      <c r="AV14" s="36">
        <f t="shared" si="2"/>
        <v>0</v>
      </c>
      <c r="AW14" s="36">
        <f t="shared" si="2"/>
        <v>0</v>
      </c>
      <c r="AX14" s="36">
        <f t="shared" si="2"/>
        <v>0</v>
      </c>
      <c r="AY14" s="36">
        <f t="shared" si="2"/>
        <v>0</v>
      </c>
      <c r="AZ14" s="36">
        <f t="shared" si="2"/>
        <v>0</v>
      </c>
      <c r="BA14" s="36">
        <f t="shared" si="2"/>
        <v>0</v>
      </c>
      <c r="BB14" s="36">
        <f t="shared" si="2"/>
        <v>0</v>
      </c>
      <c r="BC14" s="36">
        <f t="shared" si="2"/>
        <v>0</v>
      </c>
      <c r="BD14" s="36">
        <f t="shared" si="2"/>
        <v>0</v>
      </c>
      <c r="BE14" s="36">
        <f t="shared" si="3"/>
        <v>0</v>
      </c>
      <c r="BF14" s="36">
        <f t="shared" si="3"/>
        <v>0</v>
      </c>
      <c r="BG14" s="36">
        <f t="shared" si="3"/>
        <v>0</v>
      </c>
      <c r="BH14" s="36">
        <f t="shared" si="3"/>
        <v>0</v>
      </c>
      <c r="BI14" s="36">
        <f t="shared" si="3"/>
        <v>0</v>
      </c>
      <c r="BJ14" s="36">
        <f t="shared" si="3"/>
        <v>0</v>
      </c>
      <c r="BK14" s="36">
        <f t="shared" si="3"/>
        <v>0</v>
      </c>
      <c r="BL14" s="36">
        <f t="shared" si="3"/>
        <v>0</v>
      </c>
      <c r="BM14" s="36">
        <f t="shared" si="3"/>
        <v>0</v>
      </c>
      <c r="BN14" s="36">
        <f t="shared" si="3"/>
        <v>0</v>
      </c>
      <c r="BO14" s="36">
        <f t="shared" si="3"/>
        <v>0</v>
      </c>
      <c r="BP14" s="36">
        <f t="shared" si="3"/>
        <v>0</v>
      </c>
      <c r="BQ14" s="36">
        <f t="shared" si="4"/>
        <v>0</v>
      </c>
      <c r="BR14" s="36">
        <f t="shared" si="4"/>
        <v>0</v>
      </c>
      <c r="BS14" s="36">
        <f t="shared" si="4"/>
        <v>0</v>
      </c>
      <c r="BT14" s="36">
        <f t="shared" si="4"/>
        <v>0</v>
      </c>
      <c r="BU14" s="36">
        <f t="shared" si="4"/>
        <v>0</v>
      </c>
      <c r="BV14" s="36">
        <f t="shared" si="4"/>
        <v>0</v>
      </c>
      <c r="BW14" s="36">
        <f t="shared" si="4"/>
        <v>0</v>
      </c>
      <c r="BX14" s="36">
        <f t="shared" si="4"/>
        <v>0</v>
      </c>
      <c r="BY14" s="36">
        <f t="shared" si="4"/>
        <v>0</v>
      </c>
      <c r="BZ14" s="36">
        <f t="shared" si="4"/>
        <v>0</v>
      </c>
      <c r="CA14" s="36">
        <f t="shared" si="4"/>
        <v>0</v>
      </c>
      <c r="CC14" s="39"/>
    </row>
    <row r="15" spans="2:81" ht="18" outlineLevel="1" x14ac:dyDescent="0.3">
      <c r="B15" s="19" t="str">
        <f t="shared" si="6"/>
        <v>Ολοκλήρωση</v>
      </c>
      <c r="C15" s="53"/>
      <c r="D15" s="53"/>
      <c r="E15" s="45" t="s">
        <v>10</v>
      </c>
      <c r="F15" s="43">
        <v>45474</v>
      </c>
      <c r="G15" s="43">
        <v>45474</v>
      </c>
      <c r="H15" s="31">
        <f t="shared" si="5"/>
        <v>1</v>
      </c>
      <c r="I15" s="34">
        <f t="shared" si="0"/>
        <v>0</v>
      </c>
      <c r="J15" s="36">
        <f t="shared" si="0"/>
        <v>0</v>
      </c>
      <c r="K15" s="36">
        <f t="shared" si="0"/>
        <v>0</v>
      </c>
      <c r="L15" s="36">
        <f t="shared" si="0"/>
        <v>0</v>
      </c>
      <c r="M15" s="36">
        <f t="shared" si="0"/>
        <v>0</v>
      </c>
      <c r="N15" s="36" t="str">
        <f t="shared" si="0"/>
        <v>Ολοκλήρωση</v>
      </c>
      <c r="O15" s="36">
        <f t="shared" si="0"/>
        <v>0</v>
      </c>
      <c r="P15" s="36">
        <f t="shared" si="0"/>
        <v>0</v>
      </c>
      <c r="Q15" s="36">
        <f t="shared" si="0"/>
        <v>0</v>
      </c>
      <c r="R15" s="36">
        <f t="shared" si="0"/>
        <v>0</v>
      </c>
      <c r="S15" s="36">
        <f t="shared" si="0"/>
        <v>0</v>
      </c>
      <c r="T15" s="36">
        <f t="shared" si="0"/>
        <v>0</v>
      </c>
      <c r="U15" s="36">
        <f t="shared" si="0"/>
        <v>0</v>
      </c>
      <c r="V15" s="36">
        <f t="shared" si="0"/>
        <v>0</v>
      </c>
      <c r="W15" s="36">
        <f t="shared" si="0"/>
        <v>0</v>
      </c>
      <c r="X15" s="36">
        <f t="shared" si="0"/>
        <v>0</v>
      </c>
      <c r="Y15" s="36">
        <f t="shared" si="1"/>
        <v>0</v>
      </c>
      <c r="Z15" s="36">
        <f t="shared" si="1"/>
        <v>0</v>
      </c>
      <c r="AA15" s="36">
        <f t="shared" si="1"/>
        <v>0</v>
      </c>
      <c r="AB15" s="36">
        <f t="shared" si="1"/>
        <v>0</v>
      </c>
      <c r="AC15" s="36">
        <f t="shared" si="1"/>
        <v>0</v>
      </c>
      <c r="AD15" s="36">
        <f t="shared" si="1"/>
        <v>0</v>
      </c>
      <c r="AE15" s="36">
        <f t="shared" si="1"/>
        <v>0</v>
      </c>
      <c r="AF15" s="36">
        <f t="shared" si="1"/>
        <v>0</v>
      </c>
      <c r="AG15" s="36">
        <f t="shared" si="1"/>
        <v>0</v>
      </c>
      <c r="AH15" s="36">
        <f t="shared" si="1"/>
        <v>0</v>
      </c>
      <c r="AI15" s="36">
        <f t="shared" si="1"/>
        <v>0</v>
      </c>
      <c r="AJ15" s="36">
        <f t="shared" si="1"/>
        <v>0</v>
      </c>
      <c r="AK15" s="36">
        <f t="shared" si="1"/>
        <v>0</v>
      </c>
      <c r="AL15" s="36">
        <f t="shared" si="1"/>
        <v>0</v>
      </c>
      <c r="AM15" s="36">
        <f t="shared" si="1"/>
        <v>0</v>
      </c>
      <c r="AN15" s="36">
        <f t="shared" si="1"/>
        <v>0</v>
      </c>
      <c r="AO15" s="36">
        <f t="shared" si="2"/>
        <v>0</v>
      </c>
      <c r="AP15" s="36">
        <f t="shared" si="2"/>
        <v>0</v>
      </c>
      <c r="AQ15" s="36">
        <f t="shared" si="2"/>
        <v>0</v>
      </c>
      <c r="AR15" s="36">
        <f t="shared" si="2"/>
        <v>0</v>
      </c>
      <c r="AS15" s="36">
        <f t="shared" si="2"/>
        <v>0</v>
      </c>
      <c r="AT15" s="36">
        <f t="shared" si="2"/>
        <v>0</v>
      </c>
      <c r="AU15" s="36">
        <f t="shared" si="2"/>
        <v>0</v>
      </c>
      <c r="AV15" s="36">
        <f t="shared" si="2"/>
        <v>0</v>
      </c>
      <c r="AW15" s="36">
        <f t="shared" si="2"/>
        <v>0</v>
      </c>
      <c r="AX15" s="36">
        <f t="shared" si="2"/>
        <v>0</v>
      </c>
      <c r="AY15" s="36">
        <f t="shared" si="2"/>
        <v>0</v>
      </c>
      <c r="AZ15" s="36">
        <f t="shared" si="2"/>
        <v>0</v>
      </c>
      <c r="BA15" s="36">
        <f t="shared" si="2"/>
        <v>0</v>
      </c>
      <c r="BB15" s="36">
        <f t="shared" si="2"/>
        <v>0</v>
      </c>
      <c r="BC15" s="36">
        <f t="shared" si="2"/>
        <v>0</v>
      </c>
      <c r="BD15" s="36">
        <f t="shared" si="2"/>
        <v>0</v>
      </c>
      <c r="BE15" s="36">
        <f t="shared" si="3"/>
        <v>0</v>
      </c>
      <c r="BF15" s="36">
        <f t="shared" si="3"/>
        <v>0</v>
      </c>
      <c r="BG15" s="36">
        <f t="shared" si="3"/>
        <v>0</v>
      </c>
      <c r="BH15" s="36">
        <f t="shared" si="3"/>
        <v>0</v>
      </c>
      <c r="BI15" s="36">
        <f t="shared" si="3"/>
        <v>0</v>
      </c>
      <c r="BJ15" s="36">
        <f t="shared" si="3"/>
        <v>0</v>
      </c>
      <c r="BK15" s="36">
        <f t="shared" si="3"/>
        <v>0</v>
      </c>
      <c r="BL15" s="36">
        <f t="shared" si="3"/>
        <v>0</v>
      </c>
      <c r="BM15" s="36">
        <f t="shared" si="3"/>
        <v>0</v>
      </c>
      <c r="BN15" s="36">
        <f t="shared" si="3"/>
        <v>0</v>
      </c>
      <c r="BO15" s="36">
        <f t="shared" si="3"/>
        <v>0</v>
      </c>
      <c r="BP15" s="36">
        <f t="shared" si="3"/>
        <v>0</v>
      </c>
      <c r="BQ15" s="36">
        <f t="shared" si="4"/>
        <v>0</v>
      </c>
      <c r="BR15" s="36">
        <f t="shared" si="4"/>
        <v>0</v>
      </c>
      <c r="BS15" s="36">
        <f t="shared" si="4"/>
        <v>0</v>
      </c>
      <c r="BT15" s="36">
        <f t="shared" si="4"/>
        <v>0</v>
      </c>
      <c r="BU15" s="36">
        <f t="shared" si="4"/>
        <v>0</v>
      </c>
      <c r="BV15" s="36">
        <f t="shared" si="4"/>
        <v>0</v>
      </c>
      <c r="BW15" s="36">
        <f t="shared" si="4"/>
        <v>0</v>
      </c>
      <c r="BX15" s="36">
        <f t="shared" si="4"/>
        <v>0</v>
      </c>
      <c r="BY15" s="36">
        <f t="shared" si="4"/>
        <v>0</v>
      </c>
      <c r="BZ15" s="36">
        <f t="shared" si="4"/>
        <v>0</v>
      </c>
      <c r="CA15" s="36">
        <f t="shared" si="4"/>
        <v>0</v>
      </c>
      <c r="CC15" s="39"/>
    </row>
    <row r="16" spans="2:81" ht="11.25" customHeight="1" thickBot="1" x14ac:dyDescent="0.35">
      <c r="B16" s="19"/>
      <c r="C16" s="44"/>
      <c r="D16" s="57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C16" s="39"/>
    </row>
    <row r="17" spans="2:81" ht="19.95" customHeight="1" x14ac:dyDescent="0.3">
      <c r="B17" s="18">
        <v>100</v>
      </c>
      <c r="C17" s="41" t="s">
        <v>21</v>
      </c>
      <c r="D17" s="41" t="s">
        <v>39</v>
      </c>
      <c r="E17" s="30"/>
      <c r="F17" s="40">
        <f>MIN(F18:F23)</f>
        <v>45627</v>
      </c>
      <c r="G17" s="40">
        <f>MAX(G18:G23)</f>
        <v>46174</v>
      </c>
      <c r="H17" s="42">
        <f>COUNTIF(I17:CA17,100)</f>
        <v>19</v>
      </c>
      <c r="I17" s="32">
        <f t="shared" ref="I17:X23" si="7">IF(AND(($F17&lt;=I$8),($G17&gt;=I$8)),$B17,0)</f>
        <v>0</v>
      </c>
      <c r="J17" s="33">
        <f t="shared" si="7"/>
        <v>0</v>
      </c>
      <c r="K17" s="33">
        <f t="shared" si="7"/>
        <v>0</v>
      </c>
      <c r="L17" s="33">
        <f t="shared" si="7"/>
        <v>0</v>
      </c>
      <c r="M17" s="33">
        <f t="shared" si="7"/>
        <v>0</v>
      </c>
      <c r="N17" s="33">
        <f t="shared" si="7"/>
        <v>0</v>
      </c>
      <c r="O17" s="33">
        <f t="shared" si="7"/>
        <v>0</v>
      </c>
      <c r="P17" s="33">
        <f t="shared" si="7"/>
        <v>0</v>
      </c>
      <c r="Q17" s="33">
        <f t="shared" si="7"/>
        <v>0</v>
      </c>
      <c r="R17" s="33">
        <f t="shared" si="7"/>
        <v>0</v>
      </c>
      <c r="S17" s="33">
        <f t="shared" si="7"/>
        <v>100</v>
      </c>
      <c r="T17" s="33">
        <f t="shared" si="7"/>
        <v>100</v>
      </c>
      <c r="U17" s="33">
        <f t="shared" si="7"/>
        <v>100</v>
      </c>
      <c r="V17" s="33">
        <f t="shared" si="7"/>
        <v>100</v>
      </c>
      <c r="W17" s="33">
        <f t="shared" si="7"/>
        <v>100</v>
      </c>
      <c r="X17" s="33">
        <f t="shared" si="7"/>
        <v>100</v>
      </c>
      <c r="Y17" s="33">
        <f t="shared" ref="Y17:AN23" si="8">IF(AND(($F17&lt;=Y$8),($G17&gt;=Y$8)),$B17,0)</f>
        <v>100</v>
      </c>
      <c r="Z17" s="33">
        <f t="shared" si="8"/>
        <v>100</v>
      </c>
      <c r="AA17" s="33">
        <f t="shared" si="8"/>
        <v>100</v>
      </c>
      <c r="AB17" s="33">
        <f t="shared" si="8"/>
        <v>100</v>
      </c>
      <c r="AC17" s="33">
        <f t="shared" si="8"/>
        <v>100</v>
      </c>
      <c r="AD17" s="33">
        <f t="shared" si="8"/>
        <v>100</v>
      </c>
      <c r="AE17" s="33">
        <f t="shared" si="8"/>
        <v>100</v>
      </c>
      <c r="AF17" s="33">
        <f t="shared" si="8"/>
        <v>100</v>
      </c>
      <c r="AG17" s="33">
        <f t="shared" si="8"/>
        <v>100</v>
      </c>
      <c r="AH17" s="33">
        <f t="shared" si="8"/>
        <v>100</v>
      </c>
      <c r="AI17" s="33">
        <f t="shared" si="8"/>
        <v>100</v>
      </c>
      <c r="AJ17" s="33">
        <f t="shared" si="8"/>
        <v>100</v>
      </c>
      <c r="AK17" s="33">
        <f t="shared" si="8"/>
        <v>100</v>
      </c>
      <c r="AL17" s="33">
        <f t="shared" si="8"/>
        <v>0</v>
      </c>
      <c r="AM17" s="33">
        <f t="shared" si="8"/>
        <v>0</v>
      </c>
      <c r="AN17" s="33">
        <f t="shared" si="8"/>
        <v>0</v>
      </c>
      <c r="AO17" s="33">
        <f t="shared" ref="AO17:BD23" si="9">IF(AND(($F17&lt;=AO$8),($G17&gt;=AO$8)),$B17,0)</f>
        <v>0</v>
      </c>
      <c r="AP17" s="33">
        <f t="shared" si="9"/>
        <v>0</v>
      </c>
      <c r="AQ17" s="33">
        <f t="shared" si="9"/>
        <v>0</v>
      </c>
      <c r="AR17" s="33">
        <f t="shared" si="9"/>
        <v>0</v>
      </c>
      <c r="AS17" s="33">
        <f t="shared" si="9"/>
        <v>0</v>
      </c>
      <c r="AT17" s="33">
        <f t="shared" si="9"/>
        <v>0</v>
      </c>
      <c r="AU17" s="33">
        <f t="shared" si="9"/>
        <v>0</v>
      </c>
      <c r="AV17" s="33">
        <f t="shared" si="9"/>
        <v>0</v>
      </c>
      <c r="AW17" s="33">
        <f t="shared" si="9"/>
        <v>0</v>
      </c>
      <c r="AX17" s="33">
        <f t="shared" si="9"/>
        <v>0</v>
      </c>
      <c r="AY17" s="33">
        <f t="shared" si="9"/>
        <v>0</v>
      </c>
      <c r="AZ17" s="33">
        <f t="shared" si="9"/>
        <v>0</v>
      </c>
      <c r="BA17" s="33">
        <f t="shared" si="9"/>
        <v>0</v>
      </c>
      <c r="BB17" s="33">
        <f t="shared" si="9"/>
        <v>0</v>
      </c>
      <c r="BC17" s="33">
        <f t="shared" si="9"/>
        <v>0</v>
      </c>
      <c r="BD17" s="33">
        <f t="shared" si="9"/>
        <v>0</v>
      </c>
      <c r="BE17" s="33">
        <f t="shared" ref="BE17:BT23" si="10">IF(AND(($F17&lt;=BE$8),($G17&gt;=BE$8)),$B17,0)</f>
        <v>0</v>
      </c>
      <c r="BF17" s="33">
        <f t="shared" si="10"/>
        <v>0</v>
      </c>
      <c r="BG17" s="33">
        <f t="shared" si="10"/>
        <v>0</v>
      </c>
      <c r="BH17" s="33">
        <f t="shared" si="10"/>
        <v>0</v>
      </c>
      <c r="BI17" s="33">
        <f t="shared" si="10"/>
        <v>0</v>
      </c>
      <c r="BJ17" s="33">
        <f t="shared" si="10"/>
        <v>0</v>
      </c>
      <c r="BK17" s="33">
        <f t="shared" si="10"/>
        <v>0</v>
      </c>
      <c r="BL17" s="33">
        <f t="shared" si="10"/>
        <v>0</v>
      </c>
      <c r="BM17" s="33">
        <f t="shared" si="10"/>
        <v>0</v>
      </c>
      <c r="BN17" s="33">
        <f t="shared" si="10"/>
        <v>0</v>
      </c>
      <c r="BO17" s="33">
        <f t="shared" si="10"/>
        <v>0</v>
      </c>
      <c r="BP17" s="33">
        <f t="shared" si="10"/>
        <v>0</v>
      </c>
      <c r="BQ17" s="33">
        <f t="shared" si="10"/>
        <v>0</v>
      </c>
      <c r="BR17" s="33">
        <f t="shared" si="10"/>
        <v>0</v>
      </c>
      <c r="BS17" s="33">
        <f t="shared" si="10"/>
        <v>0</v>
      </c>
      <c r="BT17" s="33">
        <f t="shared" si="10"/>
        <v>0</v>
      </c>
      <c r="BU17" s="33">
        <f t="shared" ref="BU17:CA23" si="11">IF(AND(($F17&lt;=BU$8),($G17&gt;=BU$8)),$B17,0)</f>
        <v>0</v>
      </c>
      <c r="BV17" s="33">
        <f t="shared" si="11"/>
        <v>0</v>
      </c>
      <c r="BW17" s="33">
        <f t="shared" si="11"/>
        <v>0</v>
      </c>
      <c r="BX17" s="33">
        <f t="shared" si="11"/>
        <v>0</v>
      </c>
      <c r="BY17" s="33">
        <f t="shared" si="11"/>
        <v>0</v>
      </c>
      <c r="BZ17" s="33">
        <f t="shared" si="11"/>
        <v>0</v>
      </c>
      <c r="CA17" s="33">
        <f t="shared" si="11"/>
        <v>0</v>
      </c>
      <c r="CC17" s="39"/>
    </row>
    <row r="18" spans="2:81" ht="18" customHeight="1" outlineLevel="1" x14ac:dyDescent="0.3">
      <c r="B18" s="19" t="str">
        <f>E18</f>
        <v>Προδημοπρασιακός</v>
      </c>
      <c r="C18" s="52" t="s">
        <v>47</v>
      </c>
      <c r="D18" s="52" t="s">
        <v>50</v>
      </c>
      <c r="E18" s="45" t="s">
        <v>1</v>
      </c>
      <c r="F18" s="43">
        <v>45627</v>
      </c>
      <c r="G18" s="43">
        <v>45627</v>
      </c>
      <c r="H18" s="31">
        <f t="shared" ref="H18:H23" si="12">COUNTIF(I18:CA18,E18)</f>
        <v>1</v>
      </c>
      <c r="I18" s="34">
        <f t="shared" si="7"/>
        <v>0</v>
      </c>
      <c r="J18" s="35">
        <f t="shared" si="7"/>
        <v>0</v>
      </c>
      <c r="K18" s="36">
        <f t="shared" si="7"/>
        <v>0</v>
      </c>
      <c r="L18" s="36">
        <f t="shared" si="7"/>
        <v>0</v>
      </c>
      <c r="M18" s="36">
        <f t="shared" si="7"/>
        <v>0</v>
      </c>
      <c r="N18" s="36">
        <f t="shared" si="7"/>
        <v>0</v>
      </c>
      <c r="O18" s="36">
        <f t="shared" si="7"/>
        <v>0</v>
      </c>
      <c r="P18" s="36">
        <f t="shared" si="7"/>
        <v>0</v>
      </c>
      <c r="Q18" s="36">
        <f t="shared" si="7"/>
        <v>0</v>
      </c>
      <c r="R18" s="36">
        <f t="shared" si="7"/>
        <v>0</v>
      </c>
      <c r="S18" s="36" t="str">
        <f t="shared" si="7"/>
        <v>Προδημοπρασιακός</v>
      </c>
      <c r="T18" s="36">
        <f t="shared" si="7"/>
        <v>0</v>
      </c>
      <c r="U18" s="36">
        <f t="shared" si="7"/>
        <v>0</v>
      </c>
      <c r="V18" s="36">
        <f t="shared" si="7"/>
        <v>0</v>
      </c>
      <c r="W18" s="36">
        <f t="shared" si="7"/>
        <v>0</v>
      </c>
      <c r="X18" s="36">
        <f t="shared" si="7"/>
        <v>0</v>
      </c>
      <c r="Y18" s="36">
        <f t="shared" si="8"/>
        <v>0</v>
      </c>
      <c r="Z18" s="36">
        <f t="shared" si="8"/>
        <v>0</v>
      </c>
      <c r="AA18" s="36">
        <f t="shared" si="8"/>
        <v>0</v>
      </c>
      <c r="AB18" s="36">
        <f t="shared" si="8"/>
        <v>0</v>
      </c>
      <c r="AC18" s="36">
        <f t="shared" si="8"/>
        <v>0</v>
      </c>
      <c r="AD18" s="36">
        <f t="shared" si="8"/>
        <v>0</v>
      </c>
      <c r="AE18" s="36">
        <f t="shared" si="8"/>
        <v>0</v>
      </c>
      <c r="AF18" s="36">
        <f t="shared" si="8"/>
        <v>0</v>
      </c>
      <c r="AG18" s="36">
        <f t="shared" si="8"/>
        <v>0</v>
      </c>
      <c r="AH18" s="36">
        <f t="shared" si="8"/>
        <v>0</v>
      </c>
      <c r="AI18" s="36">
        <f t="shared" si="8"/>
        <v>0</v>
      </c>
      <c r="AJ18" s="36">
        <f t="shared" si="8"/>
        <v>0</v>
      </c>
      <c r="AK18" s="36">
        <f t="shared" si="8"/>
        <v>0</v>
      </c>
      <c r="AL18" s="36">
        <f t="shared" si="8"/>
        <v>0</v>
      </c>
      <c r="AM18" s="36">
        <f t="shared" si="8"/>
        <v>0</v>
      </c>
      <c r="AN18" s="36">
        <f t="shared" si="8"/>
        <v>0</v>
      </c>
      <c r="AO18" s="36">
        <f t="shared" si="9"/>
        <v>0</v>
      </c>
      <c r="AP18" s="36">
        <f t="shared" si="9"/>
        <v>0</v>
      </c>
      <c r="AQ18" s="36">
        <f t="shared" si="9"/>
        <v>0</v>
      </c>
      <c r="AR18" s="36">
        <f t="shared" si="9"/>
        <v>0</v>
      </c>
      <c r="AS18" s="36">
        <f t="shared" si="9"/>
        <v>0</v>
      </c>
      <c r="AT18" s="36">
        <f t="shared" si="9"/>
        <v>0</v>
      </c>
      <c r="AU18" s="36">
        <f t="shared" si="9"/>
        <v>0</v>
      </c>
      <c r="AV18" s="36">
        <f t="shared" si="9"/>
        <v>0</v>
      </c>
      <c r="AW18" s="36">
        <f t="shared" si="9"/>
        <v>0</v>
      </c>
      <c r="AX18" s="36">
        <f t="shared" si="9"/>
        <v>0</v>
      </c>
      <c r="AY18" s="36">
        <f t="shared" si="9"/>
        <v>0</v>
      </c>
      <c r="AZ18" s="36">
        <f t="shared" si="9"/>
        <v>0</v>
      </c>
      <c r="BA18" s="36">
        <f t="shared" si="9"/>
        <v>0</v>
      </c>
      <c r="BB18" s="36">
        <f t="shared" si="9"/>
        <v>0</v>
      </c>
      <c r="BC18" s="36">
        <f t="shared" si="9"/>
        <v>0</v>
      </c>
      <c r="BD18" s="36">
        <f t="shared" si="9"/>
        <v>0</v>
      </c>
      <c r="BE18" s="36">
        <f t="shared" si="10"/>
        <v>0</v>
      </c>
      <c r="BF18" s="36">
        <f t="shared" si="10"/>
        <v>0</v>
      </c>
      <c r="BG18" s="36">
        <f t="shared" si="10"/>
        <v>0</v>
      </c>
      <c r="BH18" s="36">
        <f t="shared" si="10"/>
        <v>0</v>
      </c>
      <c r="BI18" s="36">
        <f t="shared" si="10"/>
        <v>0</v>
      </c>
      <c r="BJ18" s="36">
        <f t="shared" si="10"/>
        <v>0</v>
      </c>
      <c r="BK18" s="36">
        <f t="shared" si="10"/>
        <v>0</v>
      </c>
      <c r="BL18" s="36">
        <f t="shared" si="10"/>
        <v>0</v>
      </c>
      <c r="BM18" s="36">
        <f t="shared" si="10"/>
        <v>0</v>
      </c>
      <c r="BN18" s="36">
        <f t="shared" si="10"/>
        <v>0</v>
      </c>
      <c r="BO18" s="36">
        <f t="shared" si="10"/>
        <v>0</v>
      </c>
      <c r="BP18" s="36">
        <f t="shared" si="10"/>
        <v>0</v>
      </c>
      <c r="BQ18" s="36">
        <f t="shared" si="10"/>
        <v>0</v>
      </c>
      <c r="BR18" s="36">
        <f t="shared" si="10"/>
        <v>0</v>
      </c>
      <c r="BS18" s="36">
        <f t="shared" si="10"/>
        <v>0</v>
      </c>
      <c r="BT18" s="36">
        <f t="shared" si="10"/>
        <v>0</v>
      </c>
      <c r="BU18" s="36">
        <f t="shared" si="11"/>
        <v>0</v>
      </c>
      <c r="BV18" s="36">
        <f t="shared" si="11"/>
        <v>0</v>
      </c>
      <c r="BW18" s="36">
        <f t="shared" si="11"/>
        <v>0</v>
      </c>
      <c r="BX18" s="36">
        <f t="shared" si="11"/>
        <v>0</v>
      </c>
      <c r="BY18" s="36">
        <f t="shared" si="11"/>
        <v>0</v>
      </c>
      <c r="BZ18" s="36">
        <f t="shared" si="11"/>
        <v>0</v>
      </c>
      <c r="CA18" s="36">
        <f t="shared" si="11"/>
        <v>0</v>
      </c>
      <c r="CC18" s="39"/>
    </row>
    <row r="19" spans="2:81" ht="19.5" customHeight="1" outlineLevel="1" x14ac:dyDescent="0.3">
      <c r="B19" s="19" t="str">
        <f t="shared" ref="B19:B23" si="13">E19</f>
        <v>Δημοπράτηση</v>
      </c>
      <c r="C19" s="53"/>
      <c r="D19" s="53"/>
      <c r="E19" s="45" t="s">
        <v>2</v>
      </c>
      <c r="F19" s="43">
        <v>45658</v>
      </c>
      <c r="G19" s="43">
        <v>45962</v>
      </c>
      <c r="H19" s="31">
        <f t="shared" si="12"/>
        <v>11</v>
      </c>
      <c r="I19" s="34">
        <f t="shared" si="7"/>
        <v>0</v>
      </c>
      <c r="J19" s="36">
        <f t="shared" si="7"/>
        <v>0</v>
      </c>
      <c r="K19" s="36">
        <f t="shared" si="7"/>
        <v>0</v>
      </c>
      <c r="L19" s="36">
        <f t="shared" si="7"/>
        <v>0</v>
      </c>
      <c r="M19" s="36">
        <f t="shared" si="7"/>
        <v>0</v>
      </c>
      <c r="N19" s="36">
        <f t="shared" si="7"/>
        <v>0</v>
      </c>
      <c r="O19" s="36">
        <f t="shared" si="7"/>
        <v>0</v>
      </c>
      <c r="P19" s="36">
        <f t="shared" si="7"/>
        <v>0</v>
      </c>
      <c r="Q19" s="36">
        <f t="shared" si="7"/>
        <v>0</v>
      </c>
      <c r="R19" s="36">
        <f t="shared" si="7"/>
        <v>0</v>
      </c>
      <c r="S19" s="36">
        <f t="shared" si="7"/>
        <v>0</v>
      </c>
      <c r="T19" s="36" t="str">
        <f t="shared" si="7"/>
        <v>Δημοπράτηση</v>
      </c>
      <c r="U19" s="36" t="str">
        <f t="shared" si="7"/>
        <v>Δημοπράτηση</v>
      </c>
      <c r="V19" s="36" t="str">
        <f t="shared" si="7"/>
        <v>Δημοπράτηση</v>
      </c>
      <c r="W19" s="36" t="str">
        <f t="shared" si="7"/>
        <v>Δημοπράτηση</v>
      </c>
      <c r="X19" s="36" t="str">
        <f t="shared" si="7"/>
        <v>Δημοπράτηση</v>
      </c>
      <c r="Y19" s="36" t="str">
        <f t="shared" si="8"/>
        <v>Δημοπράτηση</v>
      </c>
      <c r="Z19" s="36" t="str">
        <f t="shared" si="8"/>
        <v>Δημοπράτηση</v>
      </c>
      <c r="AA19" s="36" t="str">
        <f t="shared" si="8"/>
        <v>Δημοπράτηση</v>
      </c>
      <c r="AB19" s="36" t="str">
        <f t="shared" si="8"/>
        <v>Δημοπράτηση</v>
      </c>
      <c r="AC19" s="36" t="str">
        <f t="shared" si="8"/>
        <v>Δημοπράτηση</v>
      </c>
      <c r="AD19" s="36" t="str">
        <f t="shared" si="8"/>
        <v>Δημοπράτηση</v>
      </c>
      <c r="AE19" s="36">
        <f t="shared" si="8"/>
        <v>0</v>
      </c>
      <c r="AF19" s="36">
        <f t="shared" si="8"/>
        <v>0</v>
      </c>
      <c r="AG19" s="36">
        <f t="shared" si="8"/>
        <v>0</v>
      </c>
      <c r="AH19" s="36">
        <f t="shared" si="8"/>
        <v>0</v>
      </c>
      <c r="AI19" s="36">
        <f t="shared" si="8"/>
        <v>0</v>
      </c>
      <c r="AJ19" s="36">
        <f t="shared" si="8"/>
        <v>0</v>
      </c>
      <c r="AK19" s="36">
        <f t="shared" si="8"/>
        <v>0</v>
      </c>
      <c r="AL19" s="36">
        <f t="shared" si="8"/>
        <v>0</v>
      </c>
      <c r="AM19" s="36">
        <f t="shared" si="8"/>
        <v>0</v>
      </c>
      <c r="AN19" s="36">
        <f t="shared" si="8"/>
        <v>0</v>
      </c>
      <c r="AO19" s="36">
        <f t="shared" si="9"/>
        <v>0</v>
      </c>
      <c r="AP19" s="36">
        <f t="shared" si="9"/>
        <v>0</v>
      </c>
      <c r="AQ19" s="36">
        <f t="shared" si="9"/>
        <v>0</v>
      </c>
      <c r="AR19" s="36">
        <f t="shared" si="9"/>
        <v>0</v>
      </c>
      <c r="AS19" s="36">
        <f t="shared" si="9"/>
        <v>0</v>
      </c>
      <c r="AT19" s="36">
        <f t="shared" si="9"/>
        <v>0</v>
      </c>
      <c r="AU19" s="36">
        <f t="shared" si="9"/>
        <v>0</v>
      </c>
      <c r="AV19" s="36">
        <f t="shared" si="9"/>
        <v>0</v>
      </c>
      <c r="AW19" s="36">
        <f t="shared" si="9"/>
        <v>0</v>
      </c>
      <c r="AX19" s="36">
        <f t="shared" si="9"/>
        <v>0</v>
      </c>
      <c r="AY19" s="36">
        <f t="shared" si="9"/>
        <v>0</v>
      </c>
      <c r="AZ19" s="36">
        <f t="shared" si="9"/>
        <v>0</v>
      </c>
      <c r="BA19" s="36">
        <f t="shared" si="9"/>
        <v>0</v>
      </c>
      <c r="BB19" s="36">
        <f t="shared" si="9"/>
        <v>0</v>
      </c>
      <c r="BC19" s="36">
        <f t="shared" si="9"/>
        <v>0</v>
      </c>
      <c r="BD19" s="36">
        <f t="shared" si="9"/>
        <v>0</v>
      </c>
      <c r="BE19" s="36">
        <f t="shared" si="10"/>
        <v>0</v>
      </c>
      <c r="BF19" s="36">
        <f t="shared" si="10"/>
        <v>0</v>
      </c>
      <c r="BG19" s="36">
        <f t="shared" si="10"/>
        <v>0</v>
      </c>
      <c r="BH19" s="36">
        <f t="shared" si="10"/>
        <v>0</v>
      </c>
      <c r="BI19" s="36">
        <f t="shared" si="10"/>
        <v>0</v>
      </c>
      <c r="BJ19" s="36">
        <f t="shared" si="10"/>
        <v>0</v>
      </c>
      <c r="BK19" s="36">
        <f t="shared" si="10"/>
        <v>0</v>
      </c>
      <c r="BL19" s="36">
        <f t="shared" si="10"/>
        <v>0</v>
      </c>
      <c r="BM19" s="36">
        <f t="shared" si="10"/>
        <v>0</v>
      </c>
      <c r="BN19" s="36">
        <f t="shared" si="10"/>
        <v>0</v>
      </c>
      <c r="BO19" s="36">
        <f t="shared" si="10"/>
        <v>0</v>
      </c>
      <c r="BP19" s="36">
        <f t="shared" si="10"/>
        <v>0</v>
      </c>
      <c r="BQ19" s="36">
        <f t="shared" si="10"/>
        <v>0</v>
      </c>
      <c r="BR19" s="36">
        <f t="shared" si="10"/>
        <v>0</v>
      </c>
      <c r="BS19" s="36">
        <f t="shared" si="10"/>
        <v>0</v>
      </c>
      <c r="BT19" s="36">
        <f t="shared" si="10"/>
        <v>0</v>
      </c>
      <c r="BU19" s="36">
        <f t="shared" si="11"/>
        <v>0</v>
      </c>
      <c r="BV19" s="36">
        <f t="shared" si="11"/>
        <v>0</v>
      </c>
      <c r="BW19" s="36">
        <f t="shared" si="11"/>
        <v>0</v>
      </c>
      <c r="BX19" s="36">
        <f t="shared" si="11"/>
        <v>0</v>
      </c>
      <c r="BY19" s="36">
        <f t="shared" si="11"/>
        <v>0</v>
      </c>
      <c r="BZ19" s="36">
        <f t="shared" si="11"/>
        <v>0</v>
      </c>
      <c r="CA19" s="36">
        <f t="shared" si="11"/>
        <v>0</v>
      </c>
      <c r="CC19" s="39"/>
    </row>
    <row r="20" spans="2:81" ht="19.5" customHeight="1" outlineLevel="1" x14ac:dyDescent="0.3">
      <c r="B20" s="19" t="str">
        <f t="shared" si="13"/>
        <v>Προσυμβατικός</v>
      </c>
      <c r="C20" s="53"/>
      <c r="D20" s="53"/>
      <c r="E20" s="45" t="s">
        <v>3</v>
      </c>
      <c r="F20" s="43">
        <v>45992</v>
      </c>
      <c r="G20" s="43">
        <v>45992</v>
      </c>
      <c r="H20" s="31">
        <f t="shared" si="12"/>
        <v>1</v>
      </c>
      <c r="I20" s="34">
        <f t="shared" si="7"/>
        <v>0</v>
      </c>
      <c r="J20" s="36">
        <f t="shared" si="7"/>
        <v>0</v>
      </c>
      <c r="K20" s="36">
        <f t="shared" si="7"/>
        <v>0</v>
      </c>
      <c r="L20" s="36">
        <f t="shared" si="7"/>
        <v>0</v>
      </c>
      <c r="M20" s="36">
        <f t="shared" si="7"/>
        <v>0</v>
      </c>
      <c r="N20" s="36">
        <f t="shared" si="7"/>
        <v>0</v>
      </c>
      <c r="O20" s="36">
        <f t="shared" si="7"/>
        <v>0</v>
      </c>
      <c r="P20" s="36">
        <f t="shared" si="7"/>
        <v>0</v>
      </c>
      <c r="Q20" s="36">
        <f t="shared" si="7"/>
        <v>0</v>
      </c>
      <c r="R20" s="36">
        <f t="shared" si="7"/>
        <v>0</v>
      </c>
      <c r="S20" s="36">
        <f t="shared" si="7"/>
        <v>0</v>
      </c>
      <c r="T20" s="36">
        <f t="shared" si="7"/>
        <v>0</v>
      </c>
      <c r="U20" s="36">
        <f t="shared" si="7"/>
        <v>0</v>
      </c>
      <c r="V20" s="36">
        <f t="shared" si="7"/>
        <v>0</v>
      </c>
      <c r="W20" s="36">
        <f t="shared" si="7"/>
        <v>0</v>
      </c>
      <c r="X20" s="36">
        <f t="shared" si="7"/>
        <v>0</v>
      </c>
      <c r="Y20" s="36">
        <f t="shared" si="8"/>
        <v>0</v>
      </c>
      <c r="Z20" s="36">
        <f t="shared" si="8"/>
        <v>0</v>
      </c>
      <c r="AA20" s="36">
        <f t="shared" si="8"/>
        <v>0</v>
      </c>
      <c r="AB20" s="36">
        <f t="shared" si="8"/>
        <v>0</v>
      </c>
      <c r="AC20" s="36">
        <f t="shared" si="8"/>
        <v>0</v>
      </c>
      <c r="AD20" s="36">
        <f t="shared" si="8"/>
        <v>0</v>
      </c>
      <c r="AE20" s="36" t="str">
        <f t="shared" si="8"/>
        <v>Προσυμβατικός</v>
      </c>
      <c r="AF20" s="36">
        <f t="shared" si="8"/>
        <v>0</v>
      </c>
      <c r="AG20" s="36">
        <f t="shared" si="8"/>
        <v>0</v>
      </c>
      <c r="AH20" s="36">
        <f t="shared" si="8"/>
        <v>0</v>
      </c>
      <c r="AI20" s="36">
        <f t="shared" si="8"/>
        <v>0</v>
      </c>
      <c r="AJ20" s="36">
        <f t="shared" si="8"/>
        <v>0</v>
      </c>
      <c r="AK20" s="36">
        <f t="shared" si="8"/>
        <v>0</v>
      </c>
      <c r="AL20" s="36">
        <f t="shared" si="8"/>
        <v>0</v>
      </c>
      <c r="AM20" s="36">
        <f t="shared" si="8"/>
        <v>0</v>
      </c>
      <c r="AN20" s="36">
        <f t="shared" si="8"/>
        <v>0</v>
      </c>
      <c r="AO20" s="36">
        <f t="shared" si="9"/>
        <v>0</v>
      </c>
      <c r="AP20" s="36">
        <f t="shared" si="9"/>
        <v>0</v>
      </c>
      <c r="AQ20" s="36">
        <f t="shared" si="9"/>
        <v>0</v>
      </c>
      <c r="AR20" s="36">
        <f t="shared" si="9"/>
        <v>0</v>
      </c>
      <c r="AS20" s="36">
        <f t="shared" si="9"/>
        <v>0</v>
      </c>
      <c r="AT20" s="36">
        <f t="shared" si="9"/>
        <v>0</v>
      </c>
      <c r="AU20" s="36">
        <f t="shared" si="9"/>
        <v>0</v>
      </c>
      <c r="AV20" s="36">
        <f t="shared" si="9"/>
        <v>0</v>
      </c>
      <c r="AW20" s="36">
        <f t="shared" si="9"/>
        <v>0</v>
      </c>
      <c r="AX20" s="36">
        <f t="shared" si="9"/>
        <v>0</v>
      </c>
      <c r="AY20" s="36">
        <f t="shared" si="9"/>
        <v>0</v>
      </c>
      <c r="AZ20" s="36">
        <f t="shared" si="9"/>
        <v>0</v>
      </c>
      <c r="BA20" s="36">
        <f t="shared" si="9"/>
        <v>0</v>
      </c>
      <c r="BB20" s="36">
        <f t="shared" si="9"/>
        <v>0</v>
      </c>
      <c r="BC20" s="36">
        <f t="shared" si="9"/>
        <v>0</v>
      </c>
      <c r="BD20" s="36">
        <f t="shared" si="9"/>
        <v>0</v>
      </c>
      <c r="BE20" s="36">
        <f t="shared" si="10"/>
        <v>0</v>
      </c>
      <c r="BF20" s="36">
        <f t="shared" si="10"/>
        <v>0</v>
      </c>
      <c r="BG20" s="36">
        <f t="shared" si="10"/>
        <v>0</v>
      </c>
      <c r="BH20" s="36">
        <f t="shared" si="10"/>
        <v>0</v>
      </c>
      <c r="BI20" s="36">
        <f t="shared" si="10"/>
        <v>0</v>
      </c>
      <c r="BJ20" s="36">
        <f t="shared" si="10"/>
        <v>0</v>
      </c>
      <c r="BK20" s="36">
        <f t="shared" si="10"/>
        <v>0</v>
      </c>
      <c r="BL20" s="36">
        <f t="shared" si="10"/>
        <v>0</v>
      </c>
      <c r="BM20" s="36">
        <f t="shared" si="10"/>
        <v>0</v>
      </c>
      <c r="BN20" s="36">
        <f t="shared" si="10"/>
        <v>0</v>
      </c>
      <c r="BO20" s="36">
        <f t="shared" si="10"/>
        <v>0</v>
      </c>
      <c r="BP20" s="36">
        <f t="shared" si="10"/>
        <v>0</v>
      </c>
      <c r="BQ20" s="36">
        <f t="shared" si="10"/>
        <v>0</v>
      </c>
      <c r="BR20" s="36">
        <f t="shared" si="10"/>
        <v>0</v>
      </c>
      <c r="BS20" s="36">
        <f t="shared" si="10"/>
        <v>0</v>
      </c>
      <c r="BT20" s="36">
        <f t="shared" si="10"/>
        <v>0</v>
      </c>
      <c r="BU20" s="36">
        <f t="shared" si="11"/>
        <v>0</v>
      </c>
      <c r="BV20" s="36">
        <f t="shared" si="11"/>
        <v>0</v>
      </c>
      <c r="BW20" s="36">
        <f t="shared" si="11"/>
        <v>0</v>
      </c>
      <c r="BX20" s="36">
        <f t="shared" si="11"/>
        <v>0</v>
      </c>
      <c r="BY20" s="36">
        <f t="shared" si="11"/>
        <v>0</v>
      </c>
      <c r="BZ20" s="36">
        <f t="shared" si="11"/>
        <v>0</v>
      </c>
      <c r="CA20" s="36">
        <f t="shared" si="11"/>
        <v>0</v>
      </c>
      <c r="CC20" s="39"/>
    </row>
    <row r="21" spans="2:81" ht="19.5" customHeight="1" outlineLevel="1" x14ac:dyDescent="0.3">
      <c r="B21" s="19" t="str">
        <f t="shared" si="13"/>
        <v>Σύμβαση</v>
      </c>
      <c r="C21" s="53"/>
      <c r="D21" s="53"/>
      <c r="E21" s="45" t="s">
        <v>8</v>
      </c>
      <c r="F21" s="43">
        <v>46023</v>
      </c>
      <c r="G21" s="43">
        <v>46053</v>
      </c>
      <c r="H21" s="31">
        <f t="shared" si="12"/>
        <v>1</v>
      </c>
      <c r="I21" s="34">
        <f t="shared" si="7"/>
        <v>0</v>
      </c>
      <c r="J21" s="36">
        <f t="shared" si="7"/>
        <v>0</v>
      </c>
      <c r="K21" s="36">
        <f t="shared" si="7"/>
        <v>0</v>
      </c>
      <c r="L21" s="36">
        <f t="shared" si="7"/>
        <v>0</v>
      </c>
      <c r="M21" s="36">
        <f t="shared" si="7"/>
        <v>0</v>
      </c>
      <c r="N21" s="36">
        <f t="shared" si="7"/>
        <v>0</v>
      </c>
      <c r="O21" s="36">
        <f t="shared" si="7"/>
        <v>0</v>
      </c>
      <c r="P21" s="36">
        <f t="shared" si="7"/>
        <v>0</v>
      </c>
      <c r="Q21" s="36">
        <f t="shared" si="7"/>
        <v>0</v>
      </c>
      <c r="R21" s="36">
        <f t="shared" si="7"/>
        <v>0</v>
      </c>
      <c r="S21" s="36">
        <f t="shared" si="7"/>
        <v>0</v>
      </c>
      <c r="T21" s="36">
        <f t="shared" si="7"/>
        <v>0</v>
      </c>
      <c r="U21" s="36">
        <f t="shared" si="7"/>
        <v>0</v>
      </c>
      <c r="V21" s="36">
        <f t="shared" si="7"/>
        <v>0</v>
      </c>
      <c r="W21" s="36">
        <f t="shared" si="7"/>
        <v>0</v>
      </c>
      <c r="X21" s="36">
        <f t="shared" si="7"/>
        <v>0</v>
      </c>
      <c r="Y21" s="36">
        <f t="shared" si="8"/>
        <v>0</v>
      </c>
      <c r="Z21" s="36">
        <f t="shared" si="8"/>
        <v>0</v>
      </c>
      <c r="AA21" s="36">
        <f t="shared" si="8"/>
        <v>0</v>
      </c>
      <c r="AB21" s="36">
        <f t="shared" si="8"/>
        <v>0</v>
      </c>
      <c r="AC21" s="36">
        <f t="shared" si="8"/>
        <v>0</v>
      </c>
      <c r="AD21" s="36">
        <f t="shared" si="8"/>
        <v>0</v>
      </c>
      <c r="AE21" s="36">
        <f t="shared" si="8"/>
        <v>0</v>
      </c>
      <c r="AF21" s="36" t="str">
        <f t="shared" si="8"/>
        <v>Σύμβαση</v>
      </c>
      <c r="AG21" s="36">
        <f t="shared" si="8"/>
        <v>0</v>
      </c>
      <c r="AH21" s="36">
        <f t="shared" si="8"/>
        <v>0</v>
      </c>
      <c r="AI21" s="36">
        <f t="shared" si="8"/>
        <v>0</v>
      </c>
      <c r="AJ21" s="36">
        <f t="shared" si="8"/>
        <v>0</v>
      </c>
      <c r="AK21" s="36">
        <f t="shared" si="8"/>
        <v>0</v>
      </c>
      <c r="AL21" s="36">
        <f t="shared" si="8"/>
        <v>0</v>
      </c>
      <c r="AM21" s="36">
        <f t="shared" si="8"/>
        <v>0</v>
      </c>
      <c r="AN21" s="36">
        <f t="shared" si="8"/>
        <v>0</v>
      </c>
      <c r="AO21" s="36">
        <f t="shared" si="9"/>
        <v>0</v>
      </c>
      <c r="AP21" s="36">
        <f t="shared" si="9"/>
        <v>0</v>
      </c>
      <c r="AQ21" s="36">
        <f t="shared" si="9"/>
        <v>0</v>
      </c>
      <c r="AR21" s="36">
        <f t="shared" si="9"/>
        <v>0</v>
      </c>
      <c r="AS21" s="36">
        <f t="shared" si="9"/>
        <v>0</v>
      </c>
      <c r="AT21" s="36">
        <f t="shared" si="9"/>
        <v>0</v>
      </c>
      <c r="AU21" s="36">
        <f t="shared" si="9"/>
        <v>0</v>
      </c>
      <c r="AV21" s="36">
        <f t="shared" si="9"/>
        <v>0</v>
      </c>
      <c r="AW21" s="36">
        <f t="shared" si="9"/>
        <v>0</v>
      </c>
      <c r="AX21" s="36">
        <f t="shared" si="9"/>
        <v>0</v>
      </c>
      <c r="AY21" s="36">
        <f t="shared" si="9"/>
        <v>0</v>
      </c>
      <c r="AZ21" s="36">
        <f t="shared" si="9"/>
        <v>0</v>
      </c>
      <c r="BA21" s="36">
        <f t="shared" si="9"/>
        <v>0</v>
      </c>
      <c r="BB21" s="36">
        <f t="shared" si="9"/>
        <v>0</v>
      </c>
      <c r="BC21" s="36">
        <f t="shared" si="9"/>
        <v>0</v>
      </c>
      <c r="BD21" s="36">
        <f t="shared" si="9"/>
        <v>0</v>
      </c>
      <c r="BE21" s="36">
        <f t="shared" si="10"/>
        <v>0</v>
      </c>
      <c r="BF21" s="36">
        <f t="shared" si="10"/>
        <v>0</v>
      </c>
      <c r="BG21" s="36">
        <f t="shared" si="10"/>
        <v>0</v>
      </c>
      <c r="BH21" s="36">
        <f t="shared" si="10"/>
        <v>0</v>
      </c>
      <c r="BI21" s="36">
        <f t="shared" si="10"/>
        <v>0</v>
      </c>
      <c r="BJ21" s="36">
        <f t="shared" si="10"/>
        <v>0</v>
      </c>
      <c r="BK21" s="36">
        <f t="shared" si="10"/>
        <v>0</v>
      </c>
      <c r="BL21" s="36">
        <f t="shared" si="10"/>
        <v>0</v>
      </c>
      <c r="BM21" s="36">
        <f t="shared" si="10"/>
        <v>0</v>
      </c>
      <c r="BN21" s="36">
        <f t="shared" si="10"/>
        <v>0</v>
      </c>
      <c r="BO21" s="36">
        <f t="shared" si="10"/>
        <v>0</v>
      </c>
      <c r="BP21" s="36">
        <f t="shared" si="10"/>
        <v>0</v>
      </c>
      <c r="BQ21" s="36">
        <f t="shared" si="10"/>
        <v>0</v>
      </c>
      <c r="BR21" s="36">
        <f t="shared" si="10"/>
        <v>0</v>
      </c>
      <c r="BS21" s="36">
        <f t="shared" si="10"/>
        <v>0</v>
      </c>
      <c r="BT21" s="36">
        <f t="shared" si="10"/>
        <v>0</v>
      </c>
      <c r="BU21" s="36">
        <f t="shared" si="11"/>
        <v>0</v>
      </c>
      <c r="BV21" s="36">
        <f t="shared" si="11"/>
        <v>0</v>
      </c>
      <c r="BW21" s="36">
        <f t="shared" si="11"/>
        <v>0</v>
      </c>
      <c r="BX21" s="36">
        <f t="shared" si="11"/>
        <v>0</v>
      </c>
      <c r="BY21" s="36">
        <f t="shared" si="11"/>
        <v>0</v>
      </c>
      <c r="BZ21" s="36">
        <f t="shared" si="11"/>
        <v>0</v>
      </c>
      <c r="CA21" s="36">
        <f t="shared" si="11"/>
        <v>0</v>
      </c>
      <c r="CC21" s="39"/>
    </row>
    <row r="22" spans="2:81" ht="19.5" customHeight="1" outlineLevel="1" x14ac:dyDescent="0.3">
      <c r="B22" s="19" t="str">
        <f t="shared" si="13"/>
        <v>Υλοποίηση</v>
      </c>
      <c r="C22" s="53"/>
      <c r="D22" s="53"/>
      <c r="E22" s="45" t="s">
        <v>9</v>
      </c>
      <c r="F22" s="43">
        <v>46054</v>
      </c>
      <c r="G22" s="43">
        <v>46143</v>
      </c>
      <c r="H22" s="31">
        <f t="shared" si="12"/>
        <v>4</v>
      </c>
      <c r="I22" s="34">
        <f t="shared" si="7"/>
        <v>0</v>
      </c>
      <c r="J22" s="36">
        <f t="shared" si="7"/>
        <v>0</v>
      </c>
      <c r="K22" s="36">
        <f t="shared" si="7"/>
        <v>0</v>
      </c>
      <c r="L22" s="36">
        <f t="shared" si="7"/>
        <v>0</v>
      </c>
      <c r="M22" s="36">
        <f t="shared" si="7"/>
        <v>0</v>
      </c>
      <c r="N22" s="36">
        <f t="shared" si="7"/>
        <v>0</v>
      </c>
      <c r="O22" s="36">
        <f t="shared" si="7"/>
        <v>0</v>
      </c>
      <c r="P22" s="36">
        <f t="shared" si="7"/>
        <v>0</v>
      </c>
      <c r="Q22" s="36">
        <f t="shared" si="7"/>
        <v>0</v>
      </c>
      <c r="R22" s="36">
        <f t="shared" si="7"/>
        <v>0</v>
      </c>
      <c r="S22" s="36">
        <f t="shared" si="7"/>
        <v>0</v>
      </c>
      <c r="T22" s="36">
        <f t="shared" si="7"/>
        <v>0</v>
      </c>
      <c r="U22" s="36">
        <f t="shared" si="7"/>
        <v>0</v>
      </c>
      <c r="V22" s="36">
        <f t="shared" si="7"/>
        <v>0</v>
      </c>
      <c r="W22" s="36">
        <f t="shared" si="7"/>
        <v>0</v>
      </c>
      <c r="X22" s="36">
        <f t="shared" si="7"/>
        <v>0</v>
      </c>
      <c r="Y22" s="36">
        <f t="shared" si="8"/>
        <v>0</v>
      </c>
      <c r="Z22" s="36">
        <f t="shared" si="8"/>
        <v>0</v>
      </c>
      <c r="AA22" s="36">
        <f t="shared" si="8"/>
        <v>0</v>
      </c>
      <c r="AB22" s="36">
        <f t="shared" si="8"/>
        <v>0</v>
      </c>
      <c r="AC22" s="36">
        <f t="shared" si="8"/>
        <v>0</v>
      </c>
      <c r="AD22" s="36">
        <f t="shared" si="8"/>
        <v>0</v>
      </c>
      <c r="AE22" s="36">
        <f t="shared" si="8"/>
        <v>0</v>
      </c>
      <c r="AF22" s="36">
        <f t="shared" si="8"/>
        <v>0</v>
      </c>
      <c r="AG22" s="36" t="str">
        <f t="shared" si="8"/>
        <v>Υλοποίηση</v>
      </c>
      <c r="AH22" s="36" t="str">
        <f t="shared" si="8"/>
        <v>Υλοποίηση</v>
      </c>
      <c r="AI22" s="36" t="str">
        <f t="shared" si="8"/>
        <v>Υλοποίηση</v>
      </c>
      <c r="AJ22" s="36" t="str">
        <f t="shared" si="8"/>
        <v>Υλοποίηση</v>
      </c>
      <c r="AK22" s="36">
        <f t="shared" si="8"/>
        <v>0</v>
      </c>
      <c r="AL22" s="36">
        <f t="shared" si="8"/>
        <v>0</v>
      </c>
      <c r="AM22" s="36">
        <f t="shared" si="8"/>
        <v>0</v>
      </c>
      <c r="AN22" s="36">
        <f t="shared" si="8"/>
        <v>0</v>
      </c>
      <c r="AO22" s="36">
        <f t="shared" si="9"/>
        <v>0</v>
      </c>
      <c r="AP22" s="36">
        <f t="shared" si="9"/>
        <v>0</v>
      </c>
      <c r="AQ22" s="36">
        <f t="shared" si="9"/>
        <v>0</v>
      </c>
      <c r="AR22" s="36">
        <f t="shared" si="9"/>
        <v>0</v>
      </c>
      <c r="AS22" s="36">
        <f t="shared" si="9"/>
        <v>0</v>
      </c>
      <c r="AT22" s="36">
        <f t="shared" si="9"/>
        <v>0</v>
      </c>
      <c r="AU22" s="36">
        <f t="shared" si="9"/>
        <v>0</v>
      </c>
      <c r="AV22" s="36">
        <f t="shared" si="9"/>
        <v>0</v>
      </c>
      <c r="AW22" s="36">
        <f t="shared" si="9"/>
        <v>0</v>
      </c>
      <c r="AX22" s="36">
        <f t="shared" si="9"/>
        <v>0</v>
      </c>
      <c r="AY22" s="36">
        <f t="shared" si="9"/>
        <v>0</v>
      </c>
      <c r="AZ22" s="36">
        <f t="shared" si="9"/>
        <v>0</v>
      </c>
      <c r="BA22" s="36">
        <f t="shared" si="9"/>
        <v>0</v>
      </c>
      <c r="BB22" s="36">
        <f t="shared" si="9"/>
        <v>0</v>
      </c>
      <c r="BC22" s="36">
        <f t="shared" si="9"/>
        <v>0</v>
      </c>
      <c r="BD22" s="36">
        <f t="shared" si="9"/>
        <v>0</v>
      </c>
      <c r="BE22" s="36">
        <f t="shared" si="10"/>
        <v>0</v>
      </c>
      <c r="BF22" s="36">
        <f t="shared" si="10"/>
        <v>0</v>
      </c>
      <c r="BG22" s="36">
        <f t="shared" si="10"/>
        <v>0</v>
      </c>
      <c r="BH22" s="36">
        <f t="shared" si="10"/>
        <v>0</v>
      </c>
      <c r="BI22" s="36">
        <f t="shared" si="10"/>
        <v>0</v>
      </c>
      <c r="BJ22" s="36">
        <f t="shared" si="10"/>
        <v>0</v>
      </c>
      <c r="BK22" s="36">
        <f t="shared" si="10"/>
        <v>0</v>
      </c>
      <c r="BL22" s="36">
        <f t="shared" si="10"/>
        <v>0</v>
      </c>
      <c r="BM22" s="36">
        <f t="shared" si="10"/>
        <v>0</v>
      </c>
      <c r="BN22" s="36">
        <f t="shared" si="10"/>
        <v>0</v>
      </c>
      <c r="BO22" s="36">
        <f t="shared" si="10"/>
        <v>0</v>
      </c>
      <c r="BP22" s="36">
        <f t="shared" si="10"/>
        <v>0</v>
      </c>
      <c r="BQ22" s="36">
        <f t="shared" si="10"/>
        <v>0</v>
      </c>
      <c r="BR22" s="36">
        <f t="shared" si="10"/>
        <v>0</v>
      </c>
      <c r="BS22" s="36">
        <f t="shared" si="10"/>
        <v>0</v>
      </c>
      <c r="BT22" s="36">
        <f t="shared" si="10"/>
        <v>0</v>
      </c>
      <c r="BU22" s="36">
        <f t="shared" si="11"/>
        <v>0</v>
      </c>
      <c r="BV22" s="36">
        <f t="shared" si="11"/>
        <v>0</v>
      </c>
      <c r="BW22" s="36">
        <f t="shared" si="11"/>
        <v>0</v>
      </c>
      <c r="BX22" s="36">
        <f t="shared" si="11"/>
        <v>0</v>
      </c>
      <c r="BY22" s="36">
        <f t="shared" si="11"/>
        <v>0</v>
      </c>
      <c r="BZ22" s="36">
        <f t="shared" si="11"/>
        <v>0</v>
      </c>
      <c r="CA22" s="36">
        <f t="shared" si="11"/>
        <v>0</v>
      </c>
      <c r="CC22" s="39"/>
    </row>
    <row r="23" spans="2:81" ht="19.5" customHeight="1" outlineLevel="1" x14ac:dyDescent="0.3">
      <c r="B23" s="19" t="str">
        <f t="shared" si="13"/>
        <v>Ολοκλήρωση</v>
      </c>
      <c r="C23" s="59"/>
      <c r="D23" s="59"/>
      <c r="E23" s="45" t="s">
        <v>10</v>
      </c>
      <c r="F23" s="43">
        <v>46174</v>
      </c>
      <c r="G23" s="43">
        <v>46174</v>
      </c>
      <c r="H23" s="31">
        <f t="shared" si="12"/>
        <v>1</v>
      </c>
      <c r="I23" s="34">
        <f t="shared" si="7"/>
        <v>0</v>
      </c>
      <c r="J23" s="36">
        <f t="shared" si="7"/>
        <v>0</v>
      </c>
      <c r="K23" s="36">
        <f t="shared" si="7"/>
        <v>0</v>
      </c>
      <c r="L23" s="36">
        <f t="shared" si="7"/>
        <v>0</v>
      </c>
      <c r="M23" s="36">
        <f t="shared" si="7"/>
        <v>0</v>
      </c>
      <c r="N23" s="36">
        <f t="shared" si="7"/>
        <v>0</v>
      </c>
      <c r="O23" s="36">
        <f t="shared" si="7"/>
        <v>0</v>
      </c>
      <c r="P23" s="36">
        <f t="shared" si="7"/>
        <v>0</v>
      </c>
      <c r="Q23" s="36">
        <f t="shared" si="7"/>
        <v>0</v>
      </c>
      <c r="R23" s="36">
        <f t="shared" si="7"/>
        <v>0</v>
      </c>
      <c r="S23" s="36">
        <f t="shared" si="7"/>
        <v>0</v>
      </c>
      <c r="T23" s="36">
        <f t="shared" si="7"/>
        <v>0</v>
      </c>
      <c r="U23" s="36">
        <f t="shared" si="7"/>
        <v>0</v>
      </c>
      <c r="V23" s="36">
        <f t="shared" si="7"/>
        <v>0</v>
      </c>
      <c r="W23" s="36">
        <f t="shared" si="7"/>
        <v>0</v>
      </c>
      <c r="X23" s="36">
        <f t="shared" si="7"/>
        <v>0</v>
      </c>
      <c r="Y23" s="36">
        <f t="shared" si="8"/>
        <v>0</v>
      </c>
      <c r="Z23" s="36">
        <f t="shared" si="8"/>
        <v>0</v>
      </c>
      <c r="AA23" s="36">
        <f t="shared" si="8"/>
        <v>0</v>
      </c>
      <c r="AB23" s="36">
        <f t="shared" si="8"/>
        <v>0</v>
      </c>
      <c r="AC23" s="36">
        <f t="shared" si="8"/>
        <v>0</v>
      </c>
      <c r="AD23" s="36">
        <f t="shared" si="8"/>
        <v>0</v>
      </c>
      <c r="AE23" s="36">
        <f t="shared" si="8"/>
        <v>0</v>
      </c>
      <c r="AF23" s="36">
        <f t="shared" si="8"/>
        <v>0</v>
      </c>
      <c r="AG23" s="36">
        <f t="shared" si="8"/>
        <v>0</v>
      </c>
      <c r="AH23" s="36">
        <f t="shared" si="8"/>
        <v>0</v>
      </c>
      <c r="AI23" s="36">
        <f t="shared" si="8"/>
        <v>0</v>
      </c>
      <c r="AJ23" s="36">
        <f t="shared" si="8"/>
        <v>0</v>
      </c>
      <c r="AK23" s="36" t="str">
        <f t="shared" si="8"/>
        <v>Ολοκλήρωση</v>
      </c>
      <c r="AL23" s="36">
        <f t="shared" si="8"/>
        <v>0</v>
      </c>
      <c r="AM23" s="36">
        <f t="shared" si="8"/>
        <v>0</v>
      </c>
      <c r="AN23" s="36">
        <f t="shared" si="8"/>
        <v>0</v>
      </c>
      <c r="AO23" s="36">
        <f t="shared" si="9"/>
        <v>0</v>
      </c>
      <c r="AP23" s="36">
        <f t="shared" si="9"/>
        <v>0</v>
      </c>
      <c r="AQ23" s="36">
        <f t="shared" si="9"/>
        <v>0</v>
      </c>
      <c r="AR23" s="36">
        <f t="shared" si="9"/>
        <v>0</v>
      </c>
      <c r="AS23" s="36">
        <f t="shared" si="9"/>
        <v>0</v>
      </c>
      <c r="AT23" s="36">
        <f t="shared" si="9"/>
        <v>0</v>
      </c>
      <c r="AU23" s="36">
        <f t="shared" si="9"/>
        <v>0</v>
      </c>
      <c r="AV23" s="36">
        <f t="shared" si="9"/>
        <v>0</v>
      </c>
      <c r="AW23" s="36">
        <f t="shared" si="9"/>
        <v>0</v>
      </c>
      <c r="AX23" s="36">
        <f t="shared" si="9"/>
        <v>0</v>
      </c>
      <c r="AY23" s="36">
        <f t="shared" si="9"/>
        <v>0</v>
      </c>
      <c r="AZ23" s="36">
        <f t="shared" si="9"/>
        <v>0</v>
      </c>
      <c r="BA23" s="36">
        <f t="shared" si="9"/>
        <v>0</v>
      </c>
      <c r="BB23" s="36">
        <f t="shared" si="9"/>
        <v>0</v>
      </c>
      <c r="BC23" s="36">
        <f t="shared" si="9"/>
        <v>0</v>
      </c>
      <c r="BD23" s="36">
        <f t="shared" si="9"/>
        <v>0</v>
      </c>
      <c r="BE23" s="36">
        <f t="shared" si="10"/>
        <v>0</v>
      </c>
      <c r="BF23" s="36">
        <f t="shared" si="10"/>
        <v>0</v>
      </c>
      <c r="BG23" s="36">
        <f t="shared" si="10"/>
        <v>0</v>
      </c>
      <c r="BH23" s="36">
        <f t="shared" si="10"/>
        <v>0</v>
      </c>
      <c r="BI23" s="36">
        <f t="shared" si="10"/>
        <v>0</v>
      </c>
      <c r="BJ23" s="36">
        <f t="shared" si="10"/>
        <v>0</v>
      </c>
      <c r="BK23" s="36">
        <f t="shared" si="10"/>
        <v>0</v>
      </c>
      <c r="BL23" s="36">
        <f t="shared" si="10"/>
        <v>0</v>
      </c>
      <c r="BM23" s="36">
        <f t="shared" si="10"/>
        <v>0</v>
      </c>
      <c r="BN23" s="36">
        <f t="shared" si="10"/>
        <v>0</v>
      </c>
      <c r="BO23" s="36">
        <f t="shared" si="10"/>
        <v>0</v>
      </c>
      <c r="BP23" s="36">
        <f t="shared" si="10"/>
        <v>0</v>
      </c>
      <c r="BQ23" s="36">
        <f t="shared" si="10"/>
        <v>0</v>
      </c>
      <c r="BR23" s="36">
        <f t="shared" si="10"/>
        <v>0</v>
      </c>
      <c r="BS23" s="36">
        <f t="shared" si="10"/>
        <v>0</v>
      </c>
      <c r="BT23" s="36">
        <f t="shared" si="10"/>
        <v>0</v>
      </c>
      <c r="BU23" s="36">
        <f t="shared" si="11"/>
        <v>0</v>
      </c>
      <c r="BV23" s="36">
        <f t="shared" si="11"/>
        <v>0</v>
      </c>
      <c r="BW23" s="36">
        <f t="shared" si="11"/>
        <v>0</v>
      </c>
      <c r="BX23" s="36">
        <f t="shared" si="11"/>
        <v>0</v>
      </c>
      <c r="BY23" s="36">
        <f t="shared" si="11"/>
        <v>0</v>
      </c>
      <c r="BZ23" s="36">
        <f t="shared" si="11"/>
        <v>0</v>
      </c>
      <c r="CA23" s="36">
        <f t="shared" si="11"/>
        <v>0</v>
      </c>
      <c r="CC23" s="39"/>
    </row>
    <row r="24" spans="2:81" ht="11.25" customHeight="1" thickBot="1" x14ac:dyDescent="0.35">
      <c r="B24" s="19"/>
      <c r="C24" s="44"/>
      <c r="D24" s="57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C24" s="39"/>
    </row>
    <row r="25" spans="2:81" ht="19.95" customHeight="1" x14ac:dyDescent="0.3">
      <c r="B25" s="18">
        <v>100</v>
      </c>
      <c r="C25" s="41" t="s">
        <v>21</v>
      </c>
      <c r="D25" s="41" t="s">
        <v>40</v>
      </c>
      <c r="E25" s="30"/>
      <c r="F25" s="40">
        <f>MIN(F26:F31)</f>
        <v>44922</v>
      </c>
      <c r="G25" s="40">
        <f>MAX(G26:G31)</f>
        <v>45104</v>
      </c>
      <c r="H25" s="42">
        <f>COUNTIF(I25:CA25,100)</f>
        <v>0</v>
      </c>
      <c r="I25" s="32">
        <f t="shared" ref="I25:X31" si="14">IF(AND(($F25&lt;=I$8),($G25&gt;=I$8)),$B25,0)</f>
        <v>0</v>
      </c>
      <c r="J25" s="33">
        <f t="shared" si="14"/>
        <v>0</v>
      </c>
      <c r="K25" s="33">
        <f t="shared" si="14"/>
        <v>0</v>
      </c>
      <c r="L25" s="33">
        <f t="shared" si="14"/>
        <v>0</v>
      </c>
      <c r="M25" s="33">
        <f t="shared" si="14"/>
        <v>0</v>
      </c>
      <c r="N25" s="33">
        <f t="shared" si="14"/>
        <v>0</v>
      </c>
      <c r="O25" s="33">
        <f t="shared" si="14"/>
        <v>0</v>
      </c>
      <c r="P25" s="33">
        <f t="shared" si="14"/>
        <v>0</v>
      </c>
      <c r="Q25" s="33">
        <f t="shared" si="14"/>
        <v>0</v>
      </c>
      <c r="R25" s="33">
        <f t="shared" si="14"/>
        <v>0</v>
      </c>
      <c r="S25" s="33">
        <f t="shared" si="14"/>
        <v>0</v>
      </c>
      <c r="T25" s="33">
        <f t="shared" si="14"/>
        <v>0</v>
      </c>
      <c r="U25" s="33">
        <f t="shared" si="14"/>
        <v>0</v>
      </c>
      <c r="V25" s="33">
        <f t="shared" si="14"/>
        <v>0</v>
      </c>
      <c r="W25" s="33">
        <f t="shared" si="14"/>
        <v>0</v>
      </c>
      <c r="X25" s="33">
        <f t="shared" si="14"/>
        <v>0</v>
      </c>
      <c r="Y25" s="33">
        <f t="shared" ref="Y25:AN31" si="15">IF(AND(($F25&lt;=Y$8),($G25&gt;=Y$8)),$B25,0)</f>
        <v>0</v>
      </c>
      <c r="Z25" s="33">
        <f t="shared" si="15"/>
        <v>0</v>
      </c>
      <c r="AA25" s="33">
        <f t="shared" si="15"/>
        <v>0</v>
      </c>
      <c r="AB25" s="33">
        <f t="shared" si="15"/>
        <v>0</v>
      </c>
      <c r="AC25" s="33">
        <f t="shared" si="15"/>
        <v>0</v>
      </c>
      <c r="AD25" s="33">
        <f t="shared" si="15"/>
        <v>0</v>
      </c>
      <c r="AE25" s="33">
        <f t="shared" si="15"/>
        <v>0</v>
      </c>
      <c r="AF25" s="33">
        <f t="shared" si="15"/>
        <v>0</v>
      </c>
      <c r="AG25" s="33">
        <f t="shared" si="15"/>
        <v>0</v>
      </c>
      <c r="AH25" s="33">
        <f t="shared" si="15"/>
        <v>0</v>
      </c>
      <c r="AI25" s="33">
        <f t="shared" si="15"/>
        <v>0</v>
      </c>
      <c r="AJ25" s="33">
        <f t="shared" si="15"/>
        <v>0</v>
      </c>
      <c r="AK25" s="33">
        <f t="shared" si="15"/>
        <v>0</v>
      </c>
      <c r="AL25" s="33">
        <f t="shared" si="15"/>
        <v>0</v>
      </c>
      <c r="AM25" s="33">
        <f t="shared" si="15"/>
        <v>0</v>
      </c>
      <c r="AN25" s="33">
        <f t="shared" si="15"/>
        <v>0</v>
      </c>
      <c r="AO25" s="33">
        <f t="shared" ref="AO25:BD31" si="16">IF(AND(($F25&lt;=AO$8),($G25&gt;=AO$8)),$B25,0)</f>
        <v>0</v>
      </c>
      <c r="AP25" s="33">
        <f t="shared" si="16"/>
        <v>0</v>
      </c>
      <c r="AQ25" s="33">
        <f t="shared" si="16"/>
        <v>0</v>
      </c>
      <c r="AR25" s="33">
        <f t="shared" si="16"/>
        <v>0</v>
      </c>
      <c r="AS25" s="33">
        <f t="shared" si="16"/>
        <v>0</v>
      </c>
      <c r="AT25" s="33">
        <f t="shared" si="16"/>
        <v>0</v>
      </c>
      <c r="AU25" s="33">
        <f t="shared" si="16"/>
        <v>0</v>
      </c>
      <c r="AV25" s="33">
        <f t="shared" si="16"/>
        <v>0</v>
      </c>
      <c r="AW25" s="33">
        <f t="shared" si="16"/>
        <v>0</v>
      </c>
      <c r="AX25" s="33">
        <f t="shared" si="16"/>
        <v>0</v>
      </c>
      <c r="AY25" s="33">
        <f t="shared" si="16"/>
        <v>0</v>
      </c>
      <c r="AZ25" s="33">
        <f t="shared" si="16"/>
        <v>0</v>
      </c>
      <c r="BA25" s="33">
        <f t="shared" si="16"/>
        <v>0</v>
      </c>
      <c r="BB25" s="33">
        <f t="shared" si="16"/>
        <v>0</v>
      </c>
      <c r="BC25" s="33">
        <f t="shared" si="16"/>
        <v>0</v>
      </c>
      <c r="BD25" s="33">
        <f t="shared" si="16"/>
        <v>0</v>
      </c>
      <c r="BE25" s="33">
        <f t="shared" ref="BE25:BT31" si="17">IF(AND(($F25&lt;=BE$8),($G25&gt;=BE$8)),$B25,0)</f>
        <v>0</v>
      </c>
      <c r="BF25" s="33">
        <f t="shared" si="17"/>
        <v>0</v>
      </c>
      <c r="BG25" s="33">
        <f t="shared" si="17"/>
        <v>0</v>
      </c>
      <c r="BH25" s="33">
        <f t="shared" si="17"/>
        <v>0</v>
      </c>
      <c r="BI25" s="33">
        <f t="shared" si="17"/>
        <v>0</v>
      </c>
      <c r="BJ25" s="33">
        <f t="shared" si="17"/>
        <v>0</v>
      </c>
      <c r="BK25" s="33">
        <f t="shared" si="17"/>
        <v>0</v>
      </c>
      <c r="BL25" s="33">
        <f t="shared" si="17"/>
        <v>0</v>
      </c>
      <c r="BM25" s="33">
        <f t="shared" si="17"/>
        <v>0</v>
      </c>
      <c r="BN25" s="33">
        <f t="shared" si="17"/>
        <v>0</v>
      </c>
      <c r="BO25" s="33">
        <f t="shared" si="17"/>
        <v>0</v>
      </c>
      <c r="BP25" s="33">
        <f t="shared" si="17"/>
        <v>0</v>
      </c>
      <c r="BQ25" s="33">
        <f t="shared" si="17"/>
        <v>0</v>
      </c>
      <c r="BR25" s="33">
        <f t="shared" si="17"/>
        <v>0</v>
      </c>
      <c r="BS25" s="33">
        <f t="shared" si="17"/>
        <v>0</v>
      </c>
      <c r="BT25" s="33">
        <f t="shared" si="17"/>
        <v>0</v>
      </c>
      <c r="BU25" s="33">
        <f t="shared" ref="BQ25:CA31" si="18">IF(AND(($F25&lt;=BU$8),($G25&gt;=BU$8)),$B25,0)</f>
        <v>0</v>
      </c>
      <c r="BV25" s="33">
        <f t="shared" si="18"/>
        <v>0</v>
      </c>
      <c r="BW25" s="33">
        <f t="shared" si="18"/>
        <v>0</v>
      </c>
      <c r="BX25" s="33">
        <f t="shared" si="18"/>
        <v>0</v>
      </c>
      <c r="BY25" s="33">
        <f t="shared" si="18"/>
        <v>0</v>
      </c>
      <c r="BZ25" s="33">
        <f t="shared" si="18"/>
        <v>0</v>
      </c>
      <c r="CA25" s="33">
        <f t="shared" si="18"/>
        <v>0</v>
      </c>
      <c r="CC25" s="39"/>
    </row>
    <row r="26" spans="2:81" ht="18" customHeight="1" outlineLevel="1" x14ac:dyDescent="0.3">
      <c r="B26" s="19" t="str">
        <f>E26</f>
        <v>Προδημοπρασιακός</v>
      </c>
      <c r="C26" s="52" t="s">
        <v>47</v>
      </c>
      <c r="D26" s="52" t="s">
        <v>54</v>
      </c>
      <c r="E26" s="45" t="s">
        <v>1</v>
      </c>
      <c r="F26" s="43"/>
      <c r="G26" s="43"/>
      <c r="H26" s="31">
        <f t="shared" ref="H26:H31" si="19">COUNTIF(I26:CA26,E26)</f>
        <v>0</v>
      </c>
      <c r="I26" s="34">
        <f t="shared" si="14"/>
        <v>0</v>
      </c>
      <c r="J26" s="35">
        <f t="shared" si="14"/>
        <v>0</v>
      </c>
      <c r="K26" s="36">
        <f t="shared" si="14"/>
        <v>0</v>
      </c>
      <c r="L26" s="36">
        <f t="shared" si="14"/>
        <v>0</v>
      </c>
      <c r="M26" s="36">
        <f t="shared" si="14"/>
        <v>0</v>
      </c>
      <c r="N26" s="36">
        <f t="shared" si="14"/>
        <v>0</v>
      </c>
      <c r="O26" s="36">
        <f t="shared" si="14"/>
        <v>0</v>
      </c>
      <c r="P26" s="36">
        <f t="shared" si="14"/>
        <v>0</v>
      </c>
      <c r="Q26" s="36">
        <f t="shared" si="14"/>
        <v>0</v>
      </c>
      <c r="R26" s="36">
        <f t="shared" si="14"/>
        <v>0</v>
      </c>
      <c r="S26" s="36">
        <f t="shared" si="14"/>
        <v>0</v>
      </c>
      <c r="T26" s="36">
        <f t="shared" si="14"/>
        <v>0</v>
      </c>
      <c r="U26" s="36">
        <f t="shared" si="14"/>
        <v>0</v>
      </c>
      <c r="V26" s="36">
        <f t="shared" si="14"/>
        <v>0</v>
      </c>
      <c r="W26" s="36">
        <f t="shared" si="14"/>
        <v>0</v>
      </c>
      <c r="X26" s="36">
        <f t="shared" si="14"/>
        <v>0</v>
      </c>
      <c r="Y26" s="36">
        <f t="shared" si="15"/>
        <v>0</v>
      </c>
      <c r="Z26" s="36">
        <f t="shared" si="15"/>
        <v>0</v>
      </c>
      <c r="AA26" s="36">
        <f t="shared" si="15"/>
        <v>0</v>
      </c>
      <c r="AB26" s="36">
        <f t="shared" si="15"/>
        <v>0</v>
      </c>
      <c r="AC26" s="36">
        <f t="shared" si="15"/>
        <v>0</v>
      </c>
      <c r="AD26" s="36">
        <f t="shared" si="15"/>
        <v>0</v>
      </c>
      <c r="AE26" s="36">
        <f t="shared" si="15"/>
        <v>0</v>
      </c>
      <c r="AF26" s="36">
        <f t="shared" si="15"/>
        <v>0</v>
      </c>
      <c r="AG26" s="36">
        <f t="shared" si="15"/>
        <v>0</v>
      </c>
      <c r="AH26" s="36">
        <f t="shared" si="15"/>
        <v>0</v>
      </c>
      <c r="AI26" s="36">
        <f t="shared" si="15"/>
        <v>0</v>
      </c>
      <c r="AJ26" s="36">
        <f t="shared" si="15"/>
        <v>0</v>
      </c>
      <c r="AK26" s="36">
        <f t="shared" si="15"/>
        <v>0</v>
      </c>
      <c r="AL26" s="36">
        <f t="shared" si="15"/>
        <v>0</v>
      </c>
      <c r="AM26" s="36">
        <f t="shared" si="15"/>
        <v>0</v>
      </c>
      <c r="AN26" s="36">
        <f t="shared" si="15"/>
        <v>0</v>
      </c>
      <c r="AO26" s="36">
        <f t="shared" si="16"/>
        <v>0</v>
      </c>
      <c r="AP26" s="36">
        <f t="shared" si="16"/>
        <v>0</v>
      </c>
      <c r="AQ26" s="36">
        <f t="shared" si="16"/>
        <v>0</v>
      </c>
      <c r="AR26" s="36">
        <f t="shared" si="16"/>
        <v>0</v>
      </c>
      <c r="AS26" s="36">
        <f t="shared" si="16"/>
        <v>0</v>
      </c>
      <c r="AT26" s="36">
        <f t="shared" si="16"/>
        <v>0</v>
      </c>
      <c r="AU26" s="36">
        <f t="shared" si="16"/>
        <v>0</v>
      </c>
      <c r="AV26" s="36">
        <f t="shared" si="16"/>
        <v>0</v>
      </c>
      <c r="AW26" s="36">
        <f t="shared" si="16"/>
        <v>0</v>
      </c>
      <c r="AX26" s="36">
        <f t="shared" si="16"/>
        <v>0</v>
      </c>
      <c r="AY26" s="36">
        <f t="shared" si="16"/>
        <v>0</v>
      </c>
      <c r="AZ26" s="36">
        <f t="shared" si="16"/>
        <v>0</v>
      </c>
      <c r="BA26" s="36">
        <f t="shared" si="16"/>
        <v>0</v>
      </c>
      <c r="BB26" s="36">
        <f t="shared" si="16"/>
        <v>0</v>
      </c>
      <c r="BC26" s="36">
        <f t="shared" si="16"/>
        <v>0</v>
      </c>
      <c r="BD26" s="36">
        <f t="shared" si="16"/>
        <v>0</v>
      </c>
      <c r="BE26" s="36">
        <f t="shared" si="17"/>
        <v>0</v>
      </c>
      <c r="BF26" s="36">
        <f t="shared" si="17"/>
        <v>0</v>
      </c>
      <c r="BG26" s="36">
        <f t="shared" si="17"/>
        <v>0</v>
      </c>
      <c r="BH26" s="36">
        <f t="shared" si="17"/>
        <v>0</v>
      </c>
      <c r="BI26" s="36">
        <f t="shared" si="17"/>
        <v>0</v>
      </c>
      <c r="BJ26" s="36">
        <f t="shared" si="17"/>
        <v>0</v>
      </c>
      <c r="BK26" s="36">
        <f t="shared" si="17"/>
        <v>0</v>
      </c>
      <c r="BL26" s="36">
        <f t="shared" si="17"/>
        <v>0</v>
      </c>
      <c r="BM26" s="36">
        <f t="shared" si="17"/>
        <v>0</v>
      </c>
      <c r="BN26" s="36">
        <f t="shared" si="17"/>
        <v>0</v>
      </c>
      <c r="BO26" s="36">
        <f t="shared" si="17"/>
        <v>0</v>
      </c>
      <c r="BP26" s="36">
        <f t="shared" si="17"/>
        <v>0</v>
      </c>
      <c r="BQ26" s="36">
        <f t="shared" si="17"/>
        <v>0</v>
      </c>
      <c r="BR26" s="36">
        <f t="shared" si="17"/>
        <v>0</v>
      </c>
      <c r="BS26" s="36">
        <f t="shared" si="17"/>
        <v>0</v>
      </c>
      <c r="BT26" s="36">
        <f t="shared" si="17"/>
        <v>0</v>
      </c>
      <c r="BU26" s="36">
        <f t="shared" si="18"/>
        <v>0</v>
      </c>
      <c r="BV26" s="36">
        <f t="shared" si="18"/>
        <v>0</v>
      </c>
      <c r="BW26" s="36">
        <f t="shared" si="18"/>
        <v>0</v>
      </c>
      <c r="BX26" s="36">
        <f t="shared" si="18"/>
        <v>0</v>
      </c>
      <c r="BY26" s="36">
        <f t="shared" si="18"/>
        <v>0</v>
      </c>
      <c r="BZ26" s="36">
        <f t="shared" si="18"/>
        <v>0</v>
      </c>
      <c r="CA26" s="36">
        <f t="shared" si="18"/>
        <v>0</v>
      </c>
      <c r="CC26" s="39"/>
    </row>
    <row r="27" spans="2:81" ht="19.5" customHeight="1" outlineLevel="1" x14ac:dyDescent="0.3">
      <c r="B27" s="19" t="str">
        <f t="shared" ref="B27:B31" si="20">E27</f>
        <v>Δημοπράτηση</v>
      </c>
      <c r="C27" s="53"/>
      <c r="D27" s="53"/>
      <c r="E27" s="45" t="s">
        <v>2</v>
      </c>
      <c r="F27" s="43"/>
      <c r="G27" s="43"/>
      <c r="H27" s="31">
        <f t="shared" si="19"/>
        <v>0</v>
      </c>
      <c r="I27" s="34">
        <f t="shared" si="14"/>
        <v>0</v>
      </c>
      <c r="J27" s="36">
        <f t="shared" si="14"/>
        <v>0</v>
      </c>
      <c r="K27" s="36">
        <f t="shared" si="14"/>
        <v>0</v>
      </c>
      <c r="L27" s="36">
        <f t="shared" si="14"/>
        <v>0</v>
      </c>
      <c r="M27" s="36">
        <f t="shared" si="14"/>
        <v>0</v>
      </c>
      <c r="N27" s="36">
        <f t="shared" si="14"/>
        <v>0</v>
      </c>
      <c r="O27" s="36">
        <f t="shared" si="14"/>
        <v>0</v>
      </c>
      <c r="P27" s="36">
        <f t="shared" si="14"/>
        <v>0</v>
      </c>
      <c r="Q27" s="36">
        <f t="shared" si="14"/>
        <v>0</v>
      </c>
      <c r="R27" s="36">
        <f t="shared" si="14"/>
        <v>0</v>
      </c>
      <c r="S27" s="36">
        <f t="shared" si="14"/>
        <v>0</v>
      </c>
      <c r="T27" s="36">
        <f t="shared" si="14"/>
        <v>0</v>
      </c>
      <c r="U27" s="36">
        <f t="shared" si="14"/>
        <v>0</v>
      </c>
      <c r="V27" s="36">
        <f t="shared" si="14"/>
        <v>0</v>
      </c>
      <c r="W27" s="36">
        <f t="shared" si="14"/>
        <v>0</v>
      </c>
      <c r="X27" s="36">
        <f t="shared" si="14"/>
        <v>0</v>
      </c>
      <c r="Y27" s="36">
        <f t="shared" si="15"/>
        <v>0</v>
      </c>
      <c r="Z27" s="36">
        <f t="shared" si="15"/>
        <v>0</v>
      </c>
      <c r="AA27" s="36">
        <f t="shared" si="15"/>
        <v>0</v>
      </c>
      <c r="AB27" s="36">
        <f t="shared" si="15"/>
        <v>0</v>
      </c>
      <c r="AC27" s="36">
        <f t="shared" si="15"/>
        <v>0</v>
      </c>
      <c r="AD27" s="36">
        <f t="shared" si="15"/>
        <v>0</v>
      </c>
      <c r="AE27" s="36">
        <f t="shared" si="15"/>
        <v>0</v>
      </c>
      <c r="AF27" s="36">
        <f t="shared" si="15"/>
        <v>0</v>
      </c>
      <c r="AG27" s="36">
        <f t="shared" si="15"/>
        <v>0</v>
      </c>
      <c r="AH27" s="36">
        <f t="shared" si="15"/>
        <v>0</v>
      </c>
      <c r="AI27" s="36">
        <f t="shared" si="15"/>
        <v>0</v>
      </c>
      <c r="AJ27" s="36">
        <f t="shared" si="15"/>
        <v>0</v>
      </c>
      <c r="AK27" s="36">
        <f t="shared" si="15"/>
        <v>0</v>
      </c>
      <c r="AL27" s="36">
        <f t="shared" si="15"/>
        <v>0</v>
      </c>
      <c r="AM27" s="36">
        <f t="shared" si="15"/>
        <v>0</v>
      </c>
      <c r="AN27" s="36">
        <f t="shared" si="15"/>
        <v>0</v>
      </c>
      <c r="AO27" s="36">
        <f t="shared" si="16"/>
        <v>0</v>
      </c>
      <c r="AP27" s="36">
        <f t="shared" si="16"/>
        <v>0</v>
      </c>
      <c r="AQ27" s="36">
        <f t="shared" si="16"/>
        <v>0</v>
      </c>
      <c r="AR27" s="36">
        <f t="shared" si="16"/>
        <v>0</v>
      </c>
      <c r="AS27" s="36">
        <f t="shared" si="16"/>
        <v>0</v>
      </c>
      <c r="AT27" s="36">
        <f t="shared" si="16"/>
        <v>0</v>
      </c>
      <c r="AU27" s="36">
        <f t="shared" si="16"/>
        <v>0</v>
      </c>
      <c r="AV27" s="36">
        <f t="shared" si="16"/>
        <v>0</v>
      </c>
      <c r="AW27" s="36">
        <f t="shared" si="16"/>
        <v>0</v>
      </c>
      <c r="AX27" s="36">
        <f t="shared" si="16"/>
        <v>0</v>
      </c>
      <c r="AY27" s="36">
        <f t="shared" si="16"/>
        <v>0</v>
      </c>
      <c r="AZ27" s="36">
        <f t="shared" si="16"/>
        <v>0</v>
      </c>
      <c r="BA27" s="36">
        <f t="shared" si="16"/>
        <v>0</v>
      </c>
      <c r="BB27" s="36">
        <f t="shared" si="16"/>
        <v>0</v>
      </c>
      <c r="BC27" s="36">
        <f t="shared" si="16"/>
        <v>0</v>
      </c>
      <c r="BD27" s="36">
        <f t="shared" si="16"/>
        <v>0</v>
      </c>
      <c r="BE27" s="36">
        <f t="shared" si="17"/>
        <v>0</v>
      </c>
      <c r="BF27" s="36">
        <f t="shared" si="17"/>
        <v>0</v>
      </c>
      <c r="BG27" s="36">
        <f t="shared" si="17"/>
        <v>0</v>
      </c>
      <c r="BH27" s="36">
        <f t="shared" si="17"/>
        <v>0</v>
      </c>
      <c r="BI27" s="36">
        <f t="shared" si="17"/>
        <v>0</v>
      </c>
      <c r="BJ27" s="36">
        <f t="shared" si="17"/>
        <v>0</v>
      </c>
      <c r="BK27" s="36">
        <f t="shared" si="17"/>
        <v>0</v>
      </c>
      <c r="BL27" s="36">
        <f t="shared" si="17"/>
        <v>0</v>
      </c>
      <c r="BM27" s="36">
        <f t="shared" si="17"/>
        <v>0</v>
      </c>
      <c r="BN27" s="36">
        <f t="shared" si="17"/>
        <v>0</v>
      </c>
      <c r="BO27" s="36">
        <f t="shared" si="17"/>
        <v>0</v>
      </c>
      <c r="BP27" s="36">
        <f t="shared" si="17"/>
        <v>0</v>
      </c>
      <c r="BQ27" s="36">
        <f t="shared" si="18"/>
        <v>0</v>
      </c>
      <c r="BR27" s="36">
        <f t="shared" si="18"/>
        <v>0</v>
      </c>
      <c r="BS27" s="36">
        <f t="shared" si="18"/>
        <v>0</v>
      </c>
      <c r="BT27" s="36">
        <f t="shared" si="18"/>
        <v>0</v>
      </c>
      <c r="BU27" s="36">
        <f t="shared" si="18"/>
        <v>0</v>
      </c>
      <c r="BV27" s="36">
        <f t="shared" si="18"/>
        <v>0</v>
      </c>
      <c r="BW27" s="36">
        <f t="shared" si="18"/>
        <v>0</v>
      </c>
      <c r="BX27" s="36">
        <f t="shared" si="18"/>
        <v>0</v>
      </c>
      <c r="BY27" s="36">
        <f t="shared" si="18"/>
        <v>0</v>
      </c>
      <c r="BZ27" s="36">
        <f t="shared" si="18"/>
        <v>0</v>
      </c>
      <c r="CA27" s="36">
        <f t="shared" si="18"/>
        <v>0</v>
      </c>
      <c r="CC27" s="39"/>
    </row>
    <row r="28" spans="2:81" ht="19.5" customHeight="1" outlineLevel="1" x14ac:dyDescent="0.3">
      <c r="B28" s="19" t="str">
        <f t="shared" si="20"/>
        <v>Προσυμβατικός</v>
      </c>
      <c r="C28" s="53"/>
      <c r="D28" s="53"/>
      <c r="E28" s="45" t="s">
        <v>3</v>
      </c>
      <c r="F28" s="43"/>
      <c r="G28" s="43"/>
      <c r="H28" s="31">
        <f t="shared" si="19"/>
        <v>0</v>
      </c>
      <c r="I28" s="34">
        <f t="shared" si="14"/>
        <v>0</v>
      </c>
      <c r="J28" s="36">
        <f t="shared" si="14"/>
        <v>0</v>
      </c>
      <c r="K28" s="36">
        <f t="shared" si="14"/>
        <v>0</v>
      </c>
      <c r="L28" s="36">
        <f t="shared" si="14"/>
        <v>0</v>
      </c>
      <c r="M28" s="36">
        <f t="shared" si="14"/>
        <v>0</v>
      </c>
      <c r="N28" s="36">
        <f t="shared" si="14"/>
        <v>0</v>
      </c>
      <c r="O28" s="36">
        <f t="shared" si="14"/>
        <v>0</v>
      </c>
      <c r="P28" s="36">
        <f t="shared" si="14"/>
        <v>0</v>
      </c>
      <c r="Q28" s="36">
        <f t="shared" si="14"/>
        <v>0</v>
      </c>
      <c r="R28" s="36">
        <f t="shared" si="14"/>
        <v>0</v>
      </c>
      <c r="S28" s="36">
        <f t="shared" si="14"/>
        <v>0</v>
      </c>
      <c r="T28" s="36">
        <f t="shared" si="14"/>
        <v>0</v>
      </c>
      <c r="U28" s="36">
        <f t="shared" si="14"/>
        <v>0</v>
      </c>
      <c r="V28" s="36">
        <f t="shared" si="14"/>
        <v>0</v>
      </c>
      <c r="W28" s="36">
        <f t="shared" si="14"/>
        <v>0</v>
      </c>
      <c r="X28" s="36">
        <f t="shared" si="14"/>
        <v>0</v>
      </c>
      <c r="Y28" s="36">
        <f t="shared" si="15"/>
        <v>0</v>
      </c>
      <c r="Z28" s="36">
        <f t="shared" si="15"/>
        <v>0</v>
      </c>
      <c r="AA28" s="36">
        <f t="shared" si="15"/>
        <v>0</v>
      </c>
      <c r="AB28" s="36">
        <f t="shared" si="15"/>
        <v>0</v>
      </c>
      <c r="AC28" s="36">
        <f t="shared" si="15"/>
        <v>0</v>
      </c>
      <c r="AD28" s="36">
        <f t="shared" si="15"/>
        <v>0</v>
      </c>
      <c r="AE28" s="36">
        <f t="shared" si="15"/>
        <v>0</v>
      </c>
      <c r="AF28" s="36">
        <f t="shared" si="15"/>
        <v>0</v>
      </c>
      <c r="AG28" s="36">
        <f t="shared" si="15"/>
        <v>0</v>
      </c>
      <c r="AH28" s="36">
        <f t="shared" si="15"/>
        <v>0</v>
      </c>
      <c r="AI28" s="36">
        <f t="shared" si="15"/>
        <v>0</v>
      </c>
      <c r="AJ28" s="36">
        <f t="shared" si="15"/>
        <v>0</v>
      </c>
      <c r="AK28" s="36">
        <f t="shared" si="15"/>
        <v>0</v>
      </c>
      <c r="AL28" s="36">
        <f t="shared" si="15"/>
        <v>0</v>
      </c>
      <c r="AM28" s="36">
        <f t="shared" si="15"/>
        <v>0</v>
      </c>
      <c r="AN28" s="36">
        <f t="shared" si="15"/>
        <v>0</v>
      </c>
      <c r="AO28" s="36">
        <f t="shared" si="16"/>
        <v>0</v>
      </c>
      <c r="AP28" s="36">
        <f t="shared" si="16"/>
        <v>0</v>
      </c>
      <c r="AQ28" s="36">
        <f t="shared" si="16"/>
        <v>0</v>
      </c>
      <c r="AR28" s="36">
        <f t="shared" si="16"/>
        <v>0</v>
      </c>
      <c r="AS28" s="36">
        <f t="shared" si="16"/>
        <v>0</v>
      </c>
      <c r="AT28" s="36">
        <f t="shared" si="16"/>
        <v>0</v>
      </c>
      <c r="AU28" s="36">
        <f t="shared" si="16"/>
        <v>0</v>
      </c>
      <c r="AV28" s="36">
        <f t="shared" si="16"/>
        <v>0</v>
      </c>
      <c r="AW28" s="36">
        <f t="shared" si="16"/>
        <v>0</v>
      </c>
      <c r="AX28" s="36">
        <f t="shared" si="16"/>
        <v>0</v>
      </c>
      <c r="AY28" s="36">
        <f t="shared" si="16"/>
        <v>0</v>
      </c>
      <c r="AZ28" s="36">
        <f t="shared" si="16"/>
        <v>0</v>
      </c>
      <c r="BA28" s="36">
        <f t="shared" si="16"/>
        <v>0</v>
      </c>
      <c r="BB28" s="36">
        <f t="shared" si="16"/>
        <v>0</v>
      </c>
      <c r="BC28" s="36">
        <f t="shared" si="16"/>
        <v>0</v>
      </c>
      <c r="BD28" s="36">
        <f t="shared" si="16"/>
        <v>0</v>
      </c>
      <c r="BE28" s="36">
        <f t="shared" si="17"/>
        <v>0</v>
      </c>
      <c r="BF28" s="36">
        <f t="shared" si="17"/>
        <v>0</v>
      </c>
      <c r="BG28" s="36">
        <f t="shared" si="17"/>
        <v>0</v>
      </c>
      <c r="BH28" s="36">
        <f t="shared" si="17"/>
        <v>0</v>
      </c>
      <c r="BI28" s="36">
        <f t="shared" si="17"/>
        <v>0</v>
      </c>
      <c r="BJ28" s="36">
        <f t="shared" si="17"/>
        <v>0</v>
      </c>
      <c r="BK28" s="36">
        <f t="shared" si="17"/>
        <v>0</v>
      </c>
      <c r="BL28" s="36">
        <f t="shared" si="17"/>
        <v>0</v>
      </c>
      <c r="BM28" s="36">
        <f t="shared" si="17"/>
        <v>0</v>
      </c>
      <c r="BN28" s="36">
        <f t="shared" si="17"/>
        <v>0</v>
      </c>
      <c r="BO28" s="36">
        <f t="shared" si="17"/>
        <v>0</v>
      </c>
      <c r="BP28" s="36">
        <f t="shared" si="17"/>
        <v>0</v>
      </c>
      <c r="BQ28" s="36">
        <f t="shared" si="18"/>
        <v>0</v>
      </c>
      <c r="BR28" s="36">
        <f t="shared" si="18"/>
        <v>0</v>
      </c>
      <c r="BS28" s="36">
        <f t="shared" si="18"/>
        <v>0</v>
      </c>
      <c r="BT28" s="36">
        <f t="shared" si="18"/>
        <v>0</v>
      </c>
      <c r="BU28" s="36">
        <f t="shared" si="18"/>
        <v>0</v>
      </c>
      <c r="BV28" s="36">
        <f t="shared" si="18"/>
        <v>0</v>
      </c>
      <c r="BW28" s="36">
        <f t="shared" si="18"/>
        <v>0</v>
      </c>
      <c r="BX28" s="36">
        <f t="shared" si="18"/>
        <v>0</v>
      </c>
      <c r="BY28" s="36">
        <f t="shared" si="18"/>
        <v>0</v>
      </c>
      <c r="BZ28" s="36">
        <f t="shared" si="18"/>
        <v>0</v>
      </c>
      <c r="CA28" s="36">
        <f t="shared" si="18"/>
        <v>0</v>
      </c>
      <c r="CC28" s="39"/>
    </row>
    <row r="29" spans="2:81" ht="19.5" customHeight="1" outlineLevel="1" x14ac:dyDescent="0.3">
      <c r="B29" s="19" t="str">
        <f t="shared" si="20"/>
        <v>Σύμβαση</v>
      </c>
      <c r="C29" s="53"/>
      <c r="D29" s="53"/>
      <c r="E29" s="45" t="s">
        <v>8</v>
      </c>
      <c r="F29" s="43">
        <v>44922</v>
      </c>
      <c r="G29" s="43">
        <v>44922</v>
      </c>
      <c r="H29" s="31">
        <f t="shared" si="19"/>
        <v>0</v>
      </c>
      <c r="I29" s="34">
        <f t="shared" si="14"/>
        <v>0</v>
      </c>
      <c r="J29" s="36">
        <f t="shared" si="14"/>
        <v>0</v>
      </c>
      <c r="K29" s="36">
        <f t="shared" si="14"/>
        <v>0</v>
      </c>
      <c r="L29" s="36">
        <f t="shared" si="14"/>
        <v>0</v>
      </c>
      <c r="M29" s="36">
        <f t="shared" si="14"/>
        <v>0</v>
      </c>
      <c r="N29" s="36">
        <f t="shared" si="14"/>
        <v>0</v>
      </c>
      <c r="O29" s="36">
        <f t="shared" si="14"/>
        <v>0</v>
      </c>
      <c r="P29" s="36">
        <f t="shared" si="14"/>
        <v>0</v>
      </c>
      <c r="Q29" s="36">
        <f t="shared" si="14"/>
        <v>0</v>
      </c>
      <c r="R29" s="36">
        <f t="shared" si="14"/>
        <v>0</v>
      </c>
      <c r="S29" s="36">
        <f t="shared" si="14"/>
        <v>0</v>
      </c>
      <c r="T29" s="36">
        <f t="shared" si="14"/>
        <v>0</v>
      </c>
      <c r="U29" s="36">
        <f t="shared" si="14"/>
        <v>0</v>
      </c>
      <c r="V29" s="36">
        <f t="shared" si="14"/>
        <v>0</v>
      </c>
      <c r="W29" s="36">
        <f t="shared" si="14"/>
        <v>0</v>
      </c>
      <c r="X29" s="36">
        <f t="shared" si="14"/>
        <v>0</v>
      </c>
      <c r="Y29" s="36">
        <f t="shared" si="15"/>
        <v>0</v>
      </c>
      <c r="Z29" s="36">
        <f t="shared" si="15"/>
        <v>0</v>
      </c>
      <c r="AA29" s="36">
        <f t="shared" si="15"/>
        <v>0</v>
      </c>
      <c r="AB29" s="36">
        <f t="shared" si="15"/>
        <v>0</v>
      </c>
      <c r="AC29" s="36">
        <f t="shared" si="15"/>
        <v>0</v>
      </c>
      <c r="AD29" s="36">
        <f t="shared" si="15"/>
        <v>0</v>
      </c>
      <c r="AE29" s="36">
        <f t="shared" si="15"/>
        <v>0</v>
      </c>
      <c r="AF29" s="36">
        <f t="shared" si="15"/>
        <v>0</v>
      </c>
      <c r="AG29" s="36">
        <f t="shared" si="15"/>
        <v>0</v>
      </c>
      <c r="AH29" s="36">
        <f t="shared" si="15"/>
        <v>0</v>
      </c>
      <c r="AI29" s="36">
        <f t="shared" si="15"/>
        <v>0</v>
      </c>
      <c r="AJ29" s="36">
        <f t="shared" si="15"/>
        <v>0</v>
      </c>
      <c r="AK29" s="36">
        <f t="shared" si="15"/>
        <v>0</v>
      </c>
      <c r="AL29" s="36">
        <f t="shared" si="15"/>
        <v>0</v>
      </c>
      <c r="AM29" s="36">
        <f t="shared" si="15"/>
        <v>0</v>
      </c>
      <c r="AN29" s="36">
        <f t="shared" si="15"/>
        <v>0</v>
      </c>
      <c r="AO29" s="36">
        <f t="shared" si="16"/>
        <v>0</v>
      </c>
      <c r="AP29" s="36">
        <f t="shared" si="16"/>
        <v>0</v>
      </c>
      <c r="AQ29" s="36">
        <f t="shared" si="16"/>
        <v>0</v>
      </c>
      <c r="AR29" s="36">
        <f t="shared" si="16"/>
        <v>0</v>
      </c>
      <c r="AS29" s="36">
        <f t="shared" si="16"/>
        <v>0</v>
      </c>
      <c r="AT29" s="36">
        <f t="shared" si="16"/>
        <v>0</v>
      </c>
      <c r="AU29" s="36">
        <f t="shared" si="16"/>
        <v>0</v>
      </c>
      <c r="AV29" s="36">
        <f t="shared" si="16"/>
        <v>0</v>
      </c>
      <c r="AW29" s="36">
        <f t="shared" si="16"/>
        <v>0</v>
      </c>
      <c r="AX29" s="36">
        <f t="shared" si="16"/>
        <v>0</v>
      </c>
      <c r="AY29" s="36">
        <f t="shared" si="16"/>
        <v>0</v>
      </c>
      <c r="AZ29" s="36">
        <f t="shared" si="16"/>
        <v>0</v>
      </c>
      <c r="BA29" s="36">
        <f t="shared" si="16"/>
        <v>0</v>
      </c>
      <c r="BB29" s="36">
        <f t="shared" si="16"/>
        <v>0</v>
      </c>
      <c r="BC29" s="36">
        <f t="shared" si="16"/>
        <v>0</v>
      </c>
      <c r="BD29" s="36">
        <f t="shared" si="16"/>
        <v>0</v>
      </c>
      <c r="BE29" s="36">
        <f t="shared" si="17"/>
        <v>0</v>
      </c>
      <c r="BF29" s="36">
        <f t="shared" si="17"/>
        <v>0</v>
      </c>
      <c r="BG29" s="36">
        <f t="shared" si="17"/>
        <v>0</v>
      </c>
      <c r="BH29" s="36">
        <f t="shared" si="17"/>
        <v>0</v>
      </c>
      <c r="BI29" s="36">
        <f t="shared" si="17"/>
        <v>0</v>
      </c>
      <c r="BJ29" s="36">
        <f t="shared" si="17"/>
        <v>0</v>
      </c>
      <c r="BK29" s="36">
        <f t="shared" si="17"/>
        <v>0</v>
      </c>
      <c r="BL29" s="36">
        <f t="shared" si="17"/>
        <v>0</v>
      </c>
      <c r="BM29" s="36">
        <f t="shared" si="17"/>
        <v>0</v>
      </c>
      <c r="BN29" s="36">
        <f t="shared" si="17"/>
        <v>0</v>
      </c>
      <c r="BO29" s="36">
        <f t="shared" si="17"/>
        <v>0</v>
      </c>
      <c r="BP29" s="36">
        <f t="shared" si="17"/>
        <v>0</v>
      </c>
      <c r="BQ29" s="36">
        <f t="shared" si="18"/>
        <v>0</v>
      </c>
      <c r="BR29" s="36">
        <f t="shared" si="18"/>
        <v>0</v>
      </c>
      <c r="BS29" s="36">
        <f t="shared" si="18"/>
        <v>0</v>
      </c>
      <c r="BT29" s="36">
        <f t="shared" si="18"/>
        <v>0</v>
      </c>
      <c r="BU29" s="36">
        <f t="shared" si="18"/>
        <v>0</v>
      </c>
      <c r="BV29" s="36">
        <f t="shared" si="18"/>
        <v>0</v>
      </c>
      <c r="BW29" s="36">
        <f t="shared" si="18"/>
        <v>0</v>
      </c>
      <c r="BX29" s="36">
        <f t="shared" si="18"/>
        <v>0</v>
      </c>
      <c r="BY29" s="36">
        <f t="shared" si="18"/>
        <v>0</v>
      </c>
      <c r="BZ29" s="36">
        <f t="shared" si="18"/>
        <v>0</v>
      </c>
      <c r="CA29" s="36">
        <f t="shared" si="18"/>
        <v>0</v>
      </c>
      <c r="CC29" s="39"/>
    </row>
    <row r="30" spans="2:81" ht="19.5" customHeight="1" outlineLevel="1" x14ac:dyDescent="0.3">
      <c r="B30" s="19" t="str">
        <f t="shared" si="20"/>
        <v>Υλοποίηση</v>
      </c>
      <c r="C30" s="53"/>
      <c r="D30" s="53"/>
      <c r="E30" s="45" t="s">
        <v>9</v>
      </c>
      <c r="F30" s="43">
        <v>44922</v>
      </c>
      <c r="G30" s="43">
        <v>45073</v>
      </c>
      <c r="H30" s="31">
        <f t="shared" si="19"/>
        <v>0</v>
      </c>
      <c r="I30" s="34">
        <f t="shared" si="14"/>
        <v>0</v>
      </c>
      <c r="J30" s="36">
        <f t="shared" si="14"/>
        <v>0</v>
      </c>
      <c r="K30" s="36">
        <f t="shared" si="14"/>
        <v>0</v>
      </c>
      <c r="L30" s="36">
        <f t="shared" si="14"/>
        <v>0</v>
      </c>
      <c r="M30" s="36">
        <f t="shared" si="14"/>
        <v>0</v>
      </c>
      <c r="N30" s="36">
        <f t="shared" si="14"/>
        <v>0</v>
      </c>
      <c r="O30" s="36">
        <f t="shared" si="14"/>
        <v>0</v>
      </c>
      <c r="P30" s="36">
        <f t="shared" si="14"/>
        <v>0</v>
      </c>
      <c r="Q30" s="36">
        <f t="shared" si="14"/>
        <v>0</v>
      </c>
      <c r="R30" s="36">
        <f t="shared" si="14"/>
        <v>0</v>
      </c>
      <c r="S30" s="36">
        <f t="shared" si="14"/>
        <v>0</v>
      </c>
      <c r="T30" s="36">
        <f t="shared" si="14"/>
        <v>0</v>
      </c>
      <c r="U30" s="36">
        <f t="shared" si="14"/>
        <v>0</v>
      </c>
      <c r="V30" s="36">
        <f t="shared" si="14"/>
        <v>0</v>
      </c>
      <c r="W30" s="36">
        <f t="shared" si="14"/>
        <v>0</v>
      </c>
      <c r="X30" s="36">
        <f t="shared" si="14"/>
        <v>0</v>
      </c>
      <c r="Y30" s="36">
        <f t="shared" si="15"/>
        <v>0</v>
      </c>
      <c r="Z30" s="36">
        <f t="shared" si="15"/>
        <v>0</v>
      </c>
      <c r="AA30" s="36">
        <f t="shared" si="15"/>
        <v>0</v>
      </c>
      <c r="AB30" s="36">
        <f t="shared" si="15"/>
        <v>0</v>
      </c>
      <c r="AC30" s="36">
        <f t="shared" si="15"/>
        <v>0</v>
      </c>
      <c r="AD30" s="36">
        <f t="shared" si="15"/>
        <v>0</v>
      </c>
      <c r="AE30" s="36">
        <f t="shared" si="15"/>
        <v>0</v>
      </c>
      <c r="AF30" s="36">
        <f t="shared" si="15"/>
        <v>0</v>
      </c>
      <c r="AG30" s="36">
        <f t="shared" si="15"/>
        <v>0</v>
      </c>
      <c r="AH30" s="36">
        <f t="shared" si="15"/>
        <v>0</v>
      </c>
      <c r="AI30" s="36">
        <f t="shared" si="15"/>
        <v>0</v>
      </c>
      <c r="AJ30" s="36">
        <f t="shared" si="15"/>
        <v>0</v>
      </c>
      <c r="AK30" s="36">
        <f t="shared" si="15"/>
        <v>0</v>
      </c>
      <c r="AL30" s="36">
        <f t="shared" si="15"/>
        <v>0</v>
      </c>
      <c r="AM30" s="36">
        <f t="shared" si="15"/>
        <v>0</v>
      </c>
      <c r="AN30" s="36">
        <f t="shared" si="15"/>
        <v>0</v>
      </c>
      <c r="AO30" s="36">
        <f t="shared" si="16"/>
        <v>0</v>
      </c>
      <c r="AP30" s="36">
        <f t="shared" si="16"/>
        <v>0</v>
      </c>
      <c r="AQ30" s="36">
        <f t="shared" si="16"/>
        <v>0</v>
      </c>
      <c r="AR30" s="36">
        <f t="shared" si="16"/>
        <v>0</v>
      </c>
      <c r="AS30" s="36">
        <f t="shared" si="16"/>
        <v>0</v>
      </c>
      <c r="AT30" s="36">
        <f t="shared" si="16"/>
        <v>0</v>
      </c>
      <c r="AU30" s="36">
        <f t="shared" si="16"/>
        <v>0</v>
      </c>
      <c r="AV30" s="36">
        <f t="shared" si="16"/>
        <v>0</v>
      </c>
      <c r="AW30" s="36">
        <f t="shared" si="16"/>
        <v>0</v>
      </c>
      <c r="AX30" s="36">
        <f t="shared" si="16"/>
        <v>0</v>
      </c>
      <c r="AY30" s="36">
        <f t="shared" si="16"/>
        <v>0</v>
      </c>
      <c r="AZ30" s="36">
        <f t="shared" si="16"/>
        <v>0</v>
      </c>
      <c r="BA30" s="36">
        <f t="shared" si="16"/>
        <v>0</v>
      </c>
      <c r="BB30" s="36">
        <f t="shared" si="16"/>
        <v>0</v>
      </c>
      <c r="BC30" s="36">
        <f t="shared" si="16"/>
        <v>0</v>
      </c>
      <c r="BD30" s="36">
        <f t="shared" si="16"/>
        <v>0</v>
      </c>
      <c r="BE30" s="36">
        <f t="shared" si="17"/>
        <v>0</v>
      </c>
      <c r="BF30" s="36">
        <f t="shared" si="17"/>
        <v>0</v>
      </c>
      <c r="BG30" s="36">
        <f t="shared" si="17"/>
        <v>0</v>
      </c>
      <c r="BH30" s="36">
        <f t="shared" si="17"/>
        <v>0</v>
      </c>
      <c r="BI30" s="36">
        <f t="shared" si="17"/>
        <v>0</v>
      </c>
      <c r="BJ30" s="36">
        <f t="shared" si="17"/>
        <v>0</v>
      </c>
      <c r="BK30" s="36">
        <f t="shared" si="17"/>
        <v>0</v>
      </c>
      <c r="BL30" s="36">
        <f t="shared" si="17"/>
        <v>0</v>
      </c>
      <c r="BM30" s="36">
        <f t="shared" si="17"/>
        <v>0</v>
      </c>
      <c r="BN30" s="36">
        <f t="shared" si="17"/>
        <v>0</v>
      </c>
      <c r="BO30" s="36">
        <f t="shared" si="17"/>
        <v>0</v>
      </c>
      <c r="BP30" s="36">
        <f t="shared" si="17"/>
        <v>0</v>
      </c>
      <c r="BQ30" s="36">
        <f t="shared" si="18"/>
        <v>0</v>
      </c>
      <c r="BR30" s="36">
        <f t="shared" si="18"/>
        <v>0</v>
      </c>
      <c r="BS30" s="36">
        <f t="shared" si="18"/>
        <v>0</v>
      </c>
      <c r="BT30" s="36">
        <f t="shared" si="18"/>
        <v>0</v>
      </c>
      <c r="BU30" s="36">
        <f t="shared" si="18"/>
        <v>0</v>
      </c>
      <c r="BV30" s="36">
        <f t="shared" si="18"/>
        <v>0</v>
      </c>
      <c r="BW30" s="36">
        <f t="shared" si="18"/>
        <v>0</v>
      </c>
      <c r="BX30" s="36">
        <f t="shared" si="18"/>
        <v>0</v>
      </c>
      <c r="BY30" s="36">
        <f t="shared" si="18"/>
        <v>0</v>
      </c>
      <c r="BZ30" s="36">
        <f t="shared" si="18"/>
        <v>0</v>
      </c>
      <c r="CA30" s="36">
        <f t="shared" si="18"/>
        <v>0</v>
      </c>
      <c r="CC30" s="39"/>
    </row>
    <row r="31" spans="2:81" ht="18" outlineLevel="1" x14ac:dyDescent="0.3">
      <c r="B31" s="19" t="str">
        <f t="shared" si="20"/>
        <v>Ολοκλήρωση</v>
      </c>
      <c r="C31" s="53"/>
      <c r="D31" s="53"/>
      <c r="E31" s="45" t="s">
        <v>10</v>
      </c>
      <c r="F31" s="43">
        <v>45073</v>
      </c>
      <c r="G31" s="43">
        <v>45104</v>
      </c>
      <c r="H31" s="31">
        <f t="shared" si="19"/>
        <v>0</v>
      </c>
      <c r="I31" s="34">
        <f t="shared" si="14"/>
        <v>0</v>
      </c>
      <c r="J31" s="36">
        <f t="shared" si="14"/>
        <v>0</v>
      </c>
      <c r="K31" s="36">
        <f t="shared" si="14"/>
        <v>0</v>
      </c>
      <c r="L31" s="36">
        <f t="shared" si="14"/>
        <v>0</v>
      </c>
      <c r="M31" s="36">
        <f t="shared" si="14"/>
        <v>0</v>
      </c>
      <c r="N31" s="36">
        <f t="shared" si="14"/>
        <v>0</v>
      </c>
      <c r="O31" s="36">
        <f t="shared" si="14"/>
        <v>0</v>
      </c>
      <c r="P31" s="36">
        <f t="shared" si="14"/>
        <v>0</v>
      </c>
      <c r="Q31" s="36">
        <f t="shared" si="14"/>
        <v>0</v>
      </c>
      <c r="R31" s="36">
        <f t="shared" si="14"/>
        <v>0</v>
      </c>
      <c r="S31" s="36">
        <f t="shared" si="14"/>
        <v>0</v>
      </c>
      <c r="T31" s="36">
        <f t="shared" si="14"/>
        <v>0</v>
      </c>
      <c r="U31" s="36">
        <f t="shared" si="14"/>
        <v>0</v>
      </c>
      <c r="V31" s="36">
        <f t="shared" si="14"/>
        <v>0</v>
      </c>
      <c r="W31" s="36">
        <f t="shared" si="14"/>
        <v>0</v>
      </c>
      <c r="X31" s="36">
        <f t="shared" si="14"/>
        <v>0</v>
      </c>
      <c r="Y31" s="36">
        <f t="shared" si="15"/>
        <v>0</v>
      </c>
      <c r="Z31" s="36">
        <f t="shared" si="15"/>
        <v>0</v>
      </c>
      <c r="AA31" s="36">
        <f t="shared" si="15"/>
        <v>0</v>
      </c>
      <c r="AB31" s="36">
        <f t="shared" si="15"/>
        <v>0</v>
      </c>
      <c r="AC31" s="36">
        <f t="shared" si="15"/>
        <v>0</v>
      </c>
      <c r="AD31" s="36">
        <f t="shared" si="15"/>
        <v>0</v>
      </c>
      <c r="AE31" s="36">
        <f t="shared" si="15"/>
        <v>0</v>
      </c>
      <c r="AF31" s="36">
        <f t="shared" si="15"/>
        <v>0</v>
      </c>
      <c r="AG31" s="36">
        <f t="shared" si="15"/>
        <v>0</v>
      </c>
      <c r="AH31" s="36">
        <f t="shared" si="15"/>
        <v>0</v>
      </c>
      <c r="AI31" s="36">
        <f t="shared" si="15"/>
        <v>0</v>
      </c>
      <c r="AJ31" s="36">
        <f t="shared" si="15"/>
        <v>0</v>
      </c>
      <c r="AK31" s="36">
        <f t="shared" si="15"/>
        <v>0</v>
      </c>
      <c r="AL31" s="36">
        <f t="shared" si="15"/>
        <v>0</v>
      </c>
      <c r="AM31" s="36">
        <f t="shared" si="15"/>
        <v>0</v>
      </c>
      <c r="AN31" s="36">
        <f t="shared" si="15"/>
        <v>0</v>
      </c>
      <c r="AO31" s="36">
        <f t="shared" si="16"/>
        <v>0</v>
      </c>
      <c r="AP31" s="36">
        <f t="shared" si="16"/>
        <v>0</v>
      </c>
      <c r="AQ31" s="36">
        <f t="shared" si="16"/>
        <v>0</v>
      </c>
      <c r="AR31" s="36">
        <f t="shared" si="16"/>
        <v>0</v>
      </c>
      <c r="AS31" s="36">
        <f t="shared" si="16"/>
        <v>0</v>
      </c>
      <c r="AT31" s="36">
        <f t="shared" si="16"/>
        <v>0</v>
      </c>
      <c r="AU31" s="36">
        <f t="shared" si="16"/>
        <v>0</v>
      </c>
      <c r="AV31" s="36">
        <f t="shared" si="16"/>
        <v>0</v>
      </c>
      <c r="AW31" s="36">
        <f t="shared" si="16"/>
        <v>0</v>
      </c>
      <c r="AX31" s="36">
        <f t="shared" si="16"/>
        <v>0</v>
      </c>
      <c r="AY31" s="36">
        <f t="shared" si="16"/>
        <v>0</v>
      </c>
      <c r="AZ31" s="36">
        <f t="shared" si="16"/>
        <v>0</v>
      </c>
      <c r="BA31" s="36">
        <f t="shared" si="16"/>
        <v>0</v>
      </c>
      <c r="BB31" s="36">
        <f t="shared" si="16"/>
        <v>0</v>
      </c>
      <c r="BC31" s="36">
        <f t="shared" si="16"/>
        <v>0</v>
      </c>
      <c r="BD31" s="36">
        <f t="shared" si="16"/>
        <v>0</v>
      </c>
      <c r="BE31" s="36">
        <f t="shared" si="17"/>
        <v>0</v>
      </c>
      <c r="BF31" s="36">
        <f t="shared" si="17"/>
        <v>0</v>
      </c>
      <c r="BG31" s="36">
        <f t="shared" si="17"/>
        <v>0</v>
      </c>
      <c r="BH31" s="36">
        <f t="shared" si="17"/>
        <v>0</v>
      </c>
      <c r="BI31" s="36">
        <f t="shared" si="17"/>
        <v>0</v>
      </c>
      <c r="BJ31" s="36">
        <f t="shared" si="17"/>
        <v>0</v>
      </c>
      <c r="BK31" s="36">
        <f t="shared" si="17"/>
        <v>0</v>
      </c>
      <c r="BL31" s="36">
        <f t="shared" si="17"/>
        <v>0</v>
      </c>
      <c r="BM31" s="36">
        <f t="shared" si="17"/>
        <v>0</v>
      </c>
      <c r="BN31" s="36">
        <f t="shared" si="17"/>
        <v>0</v>
      </c>
      <c r="BO31" s="36">
        <f t="shared" si="17"/>
        <v>0</v>
      </c>
      <c r="BP31" s="36">
        <f t="shared" si="17"/>
        <v>0</v>
      </c>
      <c r="BQ31" s="36">
        <f t="shared" si="18"/>
        <v>0</v>
      </c>
      <c r="BR31" s="36">
        <f t="shared" si="18"/>
        <v>0</v>
      </c>
      <c r="BS31" s="36">
        <f t="shared" si="18"/>
        <v>0</v>
      </c>
      <c r="BT31" s="36">
        <f t="shared" si="18"/>
        <v>0</v>
      </c>
      <c r="BU31" s="36">
        <f t="shared" si="18"/>
        <v>0</v>
      </c>
      <c r="BV31" s="36">
        <f t="shared" si="18"/>
        <v>0</v>
      </c>
      <c r="BW31" s="36">
        <f t="shared" si="18"/>
        <v>0</v>
      </c>
      <c r="BX31" s="36">
        <f t="shared" si="18"/>
        <v>0</v>
      </c>
      <c r="BY31" s="36">
        <f t="shared" si="18"/>
        <v>0</v>
      </c>
      <c r="BZ31" s="36">
        <f t="shared" si="18"/>
        <v>0</v>
      </c>
      <c r="CA31" s="36">
        <f t="shared" si="18"/>
        <v>0</v>
      </c>
      <c r="CC31" s="39"/>
    </row>
    <row r="32" spans="2:81" ht="11.25" customHeight="1" thickBot="1" x14ac:dyDescent="0.35">
      <c r="B32" s="19"/>
      <c r="C32" s="44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C32" s="39"/>
    </row>
    <row r="33" spans="2:81" ht="19.95" customHeight="1" x14ac:dyDescent="0.3">
      <c r="B33" s="18">
        <v>100</v>
      </c>
      <c r="C33" s="41" t="s">
        <v>21</v>
      </c>
      <c r="D33" s="41" t="s">
        <v>41</v>
      </c>
      <c r="E33" s="30"/>
      <c r="F33" s="40">
        <f>MIN(F34:F39)</f>
        <v>45170</v>
      </c>
      <c r="G33" s="40">
        <f>MAX(G34:G39)</f>
        <v>45383</v>
      </c>
      <c r="H33" s="42">
        <f>COUNTIF(I33:CA33,100)</f>
        <v>3</v>
      </c>
      <c r="I33" s="32">
        <f t="shared" ref="I33:X39" si="21">IF(AND(($F33&lt;=I$8),($G33&gt;=I$8)),$B33,0)</f>
        <v>100</v>
      </c>
      <c r="J33" s="33">
        <f t="shared" si="21"/>
        <v>100</v>
      </c>
      <c r="K33" s="33">
        <f t="shared" si="21"/>
        <v>100</v>
      </c>
      <c r="L33" s="33">
        <f t="shared" si="21"/>
        <v>0</v>
      </c>
      <c r="M33" s="33">
        <f t="shared" si="21"/>
        <v>0</v>
      </c>
      <c r="N33" s="33">
        <f t="shared" si="21"/>
        <v>0</v>
      </c>
      <c r="O33" s="33">
        <f t="shared" si="21"/>
        <v>0</v>
      </c>
      <c r="P33" s="33">
        <f t="shared" si="21"/>
        <v>0</v>
      </c>
      <c r="Q33" s="33">
        <f t="shared" si="21"/>
        <v>0</v>
      </c>
      <c r="R33" s="33">
        <f t="shared" si="21"/>
        <v>0</v>
      </c>
      <c r="S33" s="33">
        <f t="shared" si="21"/>
        <v>0</v>
      </c>
      <c r="T33" s="33">
        <f t="shared" si="21"/>
        <v>0</v>
      </c>
      <c r="U33" s="33">
        <f t="shared" si="21"/>
        <v>0</v>
      </c>
      <c r="V33" s="33">
        <f t="shared" si="21"/>
        <v>0</v>
      </c>
      <c r="W33" s="33">
        <f t="shared" si="21"/>
        <v>0</v>
      </c>
      <c r="X33" s="33">
        <f t="shared" si="21"/>
        <v>0</v>
      </c>
      <c r="Y33" s="33">
        <f t="shared" ref="Y33:AN39" si="22">IF(AND(($F33&lt;=Y$8),($G33&gt;=Y$8)),$B33,0)</f>
        <v>0</v>
      </c>
      <c r="Z33" s="33">
        <f t="shared" si="22"/>
        <v>0</v>
      </c>
      <c r="AA33" s="33">
        <f t="shared" si="22"/>
        <v>0</v>
      </c>
      <c r="AB33" s="33">
        <f t="shared" si="22"/>
        <v>0</v>
      </c>
      <c r="AC33" s="33">
        <f t="shared" si="22"/>
        <v>0</v>
      </c>
      <c r="AD33" s="33">
        <f t="shared" si="22"/>
        <v>0</v>
      </c>
      <c r="AE33" s="33">
        <f t="shared" si="22"/>
        <v>0</v>
      </c>
      <c r="AF33" s="33">
        <f t="shared" si="22"/>
        <v>0</v>
      </c>
      <c r="AG33" s="33">
        <f t="shared" si="22"/>
        <v>0</v>
      </c>
      <c r="AH33" s="33">
        <f t="shared" si="22"/>
        <v>0</v>
      </c>
      <c r="AI33" s="33">
        <f t="shared" si="22"/>
        <v>0</v>
      </c>
      <c r="AJ33" s="33">
        <f t="shared" si="22"/>
        <v>0</v>
      </c>
      <c r="AK33" s="33">
        <f t="shared" si="22"/>
        <v>0</v>
      </c>
      <c r="AL33" s="33">
        <f t="shared" si="22"/>
        <v>0</v>
      </c>
      <c r="AM33" s="33">
        <f t="shared" si="22"/>
        <v>0</v>
      </c>
      <c r="AN33" s="33">
        <f t="shared" si="22"/>
        <v>0</v>
      </c>
      <c r="AO33" s="33">
        <f t="shared" ref="AO33:BD39" si="23">IF(AND(($F33&lt;=AO$8),($G33&gt;=AO$8)),$B33,0)</f>
        <v>0</v>
      </c>
      <c r="AP33" s="33">
        <f t="shared" si="23"/>
        <v>0</v>
      </c>
      <c r="AQ33" s="33">
        <f t="shared" si="23"/>
        <v>0</v>
      </c>
      <c r="AR33" s="33">
        <f t="shared" si="23"/>
        <v>0</v>
      </c>
      <c r="AS33" s="33">
        <f t="shared" si="23"/>
        <v>0</v>
      </c>
      <c r="AT33" s="33">
        <f t="shared" si="23"/>
        <v>0</v>
      </c>
      <c r="AU33" s="33">
        <f t="shared" si="23"/>
        <v>0</v>
      </c>
      <c r="AV33" s="33">
        <f t="shared" si="23"/>
        <v>0</v>
      </c>
      <c r="AW33" s="33">
        <f t="shared" si="23"/>
        <v>0</v>
      </c>
      <c r="AX33" s="33">
        <f t="shared" si="23"/>
        <v>0</v>
      </c>
      <c r="AY33" s="33">
        <f t="shared" si="23"/>
        <v>0</v>
      </c>
      <c r="AZ33" s="33">
        <f t="shared" si="23"/>
        <v>0</v>
      </c>
      <c r="BA33" s="33">
        <f t="shared" si="23"/>
        <v>0</v>
      </c>
      <c r="BB33" s="33">
        <f t="shared" si="23"/>
        <v>0</v>
      </c>
      <c r="BC33" s="33">
        <f t="shared" si="23"/>
        <v>0</v>
      </c>
      <c r="BD33" s="33">
        <f t="shared" si="23"/>
        <v>0</v>
      </c>
      <c r="BE33" s="33">
        <f t="shared" ref="BE33:BT39" si="24">IF(AND(($F33&lt;=BE$8),($G33&gt;=BE$8)),$B33,0)</f>
        <v>0</v>
      </c>
      <c r="BF33" s="33">
        <f t="shared" si="24"/>
        <v>0</v>
      </c>
      <c r="BG33" s="33">
        <f t="shared" si="24"/>
        <v>0</v>
      </c>
      <c r="BH33" s="33">
        <f t="shared" si="24"/>
        <v>0</v>
      </c>
      <c r="BI33" s="33">
        <f t="shared" si="24"/>
        <v>0</v>
      </c>
      <c r="BJ33" s="33">
        <f t="shared" si="24"/>
        <v>0</v>
      </c>
      <c r="BK33" s="33">
        <f t="shared" si="24"/>
        <v>0</v>
      </c>
      <c r="BL33" s="33">
        <f t="shared" si="24"/>
        <v>0</v>
      </c>
      <c r="BM33" s="33">
        <f t="shared" si="24"/>
        <v>0</v>
      </c>
      <c r="BN33" s="33">
        <f t="shared" si="24"/>
        <v>0</v>
      </c>
      <c r="BO33" s="33">
        <f t="shared" si="24"/>
        <v>0</v>
      </c>
      <c r="BP33" s="33">
        <f t="shared" si="24"/>
        <v>0</v>
      </c>
      <c r="BQ33" s="33">
        <f t="shared" si="24"/>
        <v>0</v>
      </c>
      <c r="BR33" s="33">
        <f t="shared" si="24"/>
        <v>0</v>
      </c>
      <c r="BS33" s="33">
        <f t="shared" si="24"/>
        <v>0</v>
      </c>
      <c r="BT33" s="33">
        <f t="shared" si="24"/>
        <v>0</v>
      </c>
      <c r="BU33" s="33">
        <f t="shared" ref="BQ33:CA39" si="25">IF(AND(($F33&lt;=BU$8),($G33&gt;=BU$8)),$B33,0)</f>
        <v>0</v>
      </c>
      <c r="BV33" s="33">
        <f t="shared" si="25"/>
        <v>0</v>
      </c>
      <c r="BW33" s="33">
        <f t="shared" si="25"/>
        <v>0</v>
      </c>
      <c r="BX33" s="33">
        <f t="shared" si="25"/>
        <v>0</v>
      </c>
      <c r="BY33" s="33">
        <f t="shared" si="25"/>
        <v>0</v>
      </c>
      <c r="BZ33" s="33">
        <f t="shared" si="25"/>
        <v>0</v>
      </c>
      <c r="CA33" s="33">
        <f t="shared" si="25"/>
        <v>0</v>
      </c>
      <c r="CC33" s="39"/>
    </row>
    <row r="34" spans="2:81" ht="18" customHeight="1" outlineLevel="1" x14ac:dyDescent="0.3">
      <c r="B34" s="19" t="str">
        <f>E34</f>
        <v>Προδημοπρασιακός</v>
      </c>
      <c r="C34" s="52" t="s">
        <v>47</v>
      </c>
      <c r="D34" s="52" t="s">
        <v>55</v>
      </c>
      <c r="E34" s="45" t="s">
        <v>1</v>
      </c>
      <c r="F34" s="43"/>
      <c r="G34" s="43"/>
      <c r="H34" s="31">
        <f t="shared" ref="H34:H39" si="26">COUNTIF(I34:CA34,E34)</f>
        <v>0</v>
      </c>
      <c r="I34" s="34">
        <f t="shared" si="21"/>
        <v>0</v>
      </c>
      <c r="J34" s="35">
        <f t="shared" si="21"/>
        <v>0</v>
      </c>
      <c r="K34" s="36">
        <f t="shared" si="21"/>
        <v>0</v>
      </c>
      <c r="L34" s="36">
        <f t="shared" si="21"/>
        <v>0</v>
      </c>
      <c r="M34" s="36">
        <f t="shared" si="21"/>
        <v>0</v>
      </c>
      <c r="N34" s="36">
        <f t="shared" si="21"/>
        <v>0</v>
      </c>
      <c r="O34" s="36">
        <f t="shared" si="21"/>
        <v>0</v>
      </c>
      <c r="P34" s="36">
        <f t="shared" si="21"/>
        <v>0</v>
      </c>
      <c r="Q34" s="36">
        <f t="shared" si="21"/>
        <v>0</v>
      </c>
      <c r="R34" s="36">
        <f t="shared" si="21"/>
        <v>0</v>
      </c>
      <c r="S34" s="36">
        <f t="shared" si="21"/>
        <v>0</v>
      </c>
      <c r="T34" s="36">
        <f t="shared" si="21"/>
        <v>0</v>
      </c>
      <c r="U34" s="36">
        <f t="shared" si="21"/>
        <v>0</v>
      </c>
      <c r="V34" s="36">
        <f t="shared" si="21"/>
        <v>0</v>
      </c>
      <c r="W34" s="36">
        <f t="shared" si="21"/>
        <v>0</v>
      </c>
      <c r="X34" s="36">
        <f t="shared" si="21"/>
        <v>0</v>
      </c>
      <c r="Y34" s="36">
        <f t="shared" si="22"/>
        <v>0</v>
      </c>
      <c r="Z34" s="36">
        <f t="shared" si="22"/>
        <v>0</v>
      </c>
      <c r="AA34" s="36">
        <f t="shared" si="22"/>
        <v>0</v>
      </c>
      <c r="AB34" s="36">
        <f t="shared" si="22"/>
        <v>0</v>
      </c>
      <c r="AC34" s="36">
        <f t="shared" si="22"/>
        <v>0</v>
      </c>
      <c r="AD34" s="36">
        <f t="shared" si="22"/>
        <v>0</v>
      </c>
      <c r="AE34" s="36">
        <f t="shared" si="22"/>
        <v>0</v>
      </c>
      <c r="AF34" s="36">
        <f t="shared" si="22"/>
        <v>0</v>
      </c>
      <c r="AG34" s="36">
        <f t="shared" si="22"/>
        <v>0</v>
      </c>
      <c r="AH34" s="36">
        <f t="shared" si="22"/>
        <v>0</v>
      </c>
      <c r="AI34" s="36">
        <f t="shared" si="22"/>
        <v>0</v>
      </c>
      <c r="AJ34" s="36">
        <f t="shared" si="22"/>
        <v>0</v>
      </c>
      <c r="AK34" s="36">
        <f t="shared" si="22"/>
        <v>0</v>
      </c>
      <c r="AL34" s="36">
        <f t="shared" si="22"/>
        <v>0</v>
      </c>
      <c r="AM34" s="36">
        <f t="shared" si="22"/>
        <v>0</v>
      </c>
      <c r="AN34" s="36">
        <f t="shared" si="22"/>
        <v>0</v>
      </c>
      <c r="AO34" s="36">
        <f t="shared" si="23"/>
        <v>0</v>
      </c>
      <c r="AP34" s="36">
        <f t="shared" si="23"/>
        <v>0</v>
      </c>
      <c r="AQ34" s="36">
        <f t="shared" si="23"/>
        <v>0</v>
      </c>
      <c r="AR34" s="36">
        <f t="shared" si="23"/>
        <v>0</v>
      </c>
      <c r="AS34" s="36">
        <f t="shared" si="23"/>
        <v>0</v>
      </c>
      <c r="AT34" s="36">
        <f t="shared" si="23"/>
        <v>0</v>
      </c>
      <c r="AU34" s="36">
        <f t="shared" si="23"/>
        <v>0</v>
      </c>
      <c r="AV34" s="36">
        <f t="shared" si="23"/>
        <v>0</v>
      </c>
      <c r="AW34" s="36">
        <f t="shared" si="23"/>
        <v>0</v>
      </c>
      <c r="AX34" s="36">
        <f t="shared" si="23"/>
        <v>0</v>
      </c>
      <c r="AY34" s="36">
        <f t="shared" si="23"/>
        <v>0</v>
      </c>
      <c r="AZ34" s="36">
        <f t="shared" si="23"/>
        <v>0</v>
      </c>
      <c r="BA34" s="36">
        <f t="shared" si="23"/>
        <v>0</v>
      </c>
      <c r="BB34" s="36">
        <f t="shared" si="23"/>
        <v>0</v>
      </c>
      <c r="BC34" s="36">
        <f t="shared" si="23"/>
        <v>0</v>
      </c>
      <c r="BD34" s="36">
        <f t="shared" si="23"/>
        <v>0</v>
      </c>
      <c r="BE34" s="36">
        <f t="shared" si="24"/>
        <v>0</v>
      </c>
      <c r="BF34" s="36">
        <f t="shared" si="24"/>
        <v>0</v>
      </c>
      <c r="BG34" s="36">
        <f t="shared" si="24"/>
        <v>0</v>
      </c>
      <c r="BH34" s="36">
        <f t="shared" si="24"/>
        <v>0</v>
      </c>
      <c r="BI34" s="36">
        <f t="shared" si="24"/>
        <v>0</v>
      </c>
      <c r="BJ34" s="36">
        <f t="shared" si="24"/>
        <v>0</v>
      </c>
      <c r="BK34" s="36">
        <f t="shared" si="24"/>
        <v>0</v>
      </c>
      <c r="BL34" s="36">
        <f t="shared" si="24"/>
        <v>0</v>
      </c>
      <c r="BM34" s="36">
        <f t="shared" si="24"/>
        <v>0</v>
      </c>
      <c r="BN34" s="36">
        <f t="shared" si="24"/>
        <v>0</v>
      </c>
      <c r="BO34" s="36">
        <f t="shared" si="24"/>
        <v>0</v>
      </c>
      <c r="BP34" s="36">
        <f t="shared" si="24"/>
        <v>0</v>
      </c>
      <c r="BQ34" s="36">
        <f t="shared" si="24"/>
        <v>0</v>
      </c>
      <c r="BR34" s="36">
        <f t="shared" si="24"/>
        <v>0</v>
      </c>
      <c r="BS34" s="36">
        <f t="shared" si="24"/>
        <v>0</v>
      </c>
      <c r="BT34" s="36">
        <f t="shared" si="24"/>
        <v>0</v>
      </c>
      <c r="BU34" s="36">
        <f t="shared" si="25"/>
        <v>0</v>
      </c>
      <c r="BV34" s="36">
        <f t="shared" si="25"/>
        <v>0</v>
      </c>
      <c r="BW34" s="36">
        <f t="shared" si="25"/>
        <v>0</v>
      </c>
      <c r="BX34" s="36">
        <f t="shared" si="25"/>
        <v>0</v>
      </c>
      <c r="BY34" s="36">
        <f t="shared" si="25"/>
        <v>0</v>
      </c>
      <c r="BZ34" s="36">
        <f t="shared" si="25"/>
        <v>0</v>
      </c>
      <c r="CA34" s="36">
        <f t="shared" si="25"/>
        <v>0</v>
      </c>
      <c r="CC34" s="39"/>
    </row>
    <row r="35" spans="2:81" ht="19.5" customHeight="1" outlineLevel="1" x14ac:dyDescent="0.3">
      <c r="B35" s="19" t="str">
        <f t="shared" ref="B35:B39" si="27">E35</f>
        <v>Δημοπράτηση</v>
      </c>
      <c r="C35" s="53"/>
      <c r="D35" s="53"/>
      <c r="E35" s="45" t="s">
        <v>2</v>
      </c>
      <c r="F35" s="43"/>
      <c r="G35" s="43"/>
      <c r="H35" s="31">
        <f t="shared" si="26"/>
        <v>0</v>
      </c>
      <c r="I35" s="34">
        <f t="shared" si="21"/>
        <v>0</v>
      </c>
      <c r="J35" s="36">
        <f t="shared" si="21"/>
        <v>0</v>
      </c>
      <c r="K35" s="36">
        <f t="shared" si="21"/>
        <v>0</v>
      </c>
      <c r="L35" s="36">
        <f t="shared" si="21"/>
        <v>0</v>
      </c>
      <c r="M35" s="36">
        <f t="shared" si="21"/>
        <v>0</v>
      </c>
      <c r="N35" s="36">
        <f t="shared" si="21"/>
        <v>0</v>
      </c>
      <c r="O35" s="36">
        <f t="shared" si="21"/>
        <v>0</v>
      </c>
      <c r="P35" s="36">
        <f t="shared" si="21"/>
        <v>0</v>
      </c>
      <c r="Q35" s="36">
        <f t="shared" si="21"/>
        <v>0</v>
      </c>
      <c r="R35" s="36">
        <f t="shared" si="21"/>
        <v>0</v>
      </c>
      <c r="S35" s="36">
        <f t="shared" si="21"/>
        <v>0</v>
      </c>
      <c r="T35" s="36">
        <f t="shared" si="21"/>
        <v>0</v>
      </c>
      <c r="U35" s="36">
        <f t="shared" si="21"/>
        <v>0</v>
      </c>
      <c r="V35" s="36">
        <f t="shared" si="21"/>
        <v>0</v>
      </c>
      <c r="W35" s="36">
        <f t="shared" si="21"/>
        <v>0</v>
      </c>
      <c r="X35" s="36">
        <f t="shared" si="21"/>
        <v>0</v>
      </c>
      <c r="Y35" s="36">
        <f t="shared" si="22"/>
        <v>0</v>
      </c>
      <c r="Z35" s="36">
        <f t="shared" si="22"/>
        <v>0</v>
      </c>
      <c r="AA35" s="36">
        <f t="shared" si="22"/>
        <v>0</v>
      </c>
      <c r="AB35" s="36">
        <f t="shared" si="22"/>
        <v>0</v>
      </c>
      <c r="AC35" s="36">
        <f t="shared" si="22"/>
        <v>0</v>
      </c>
      <c r="AD35" s="36">
        <f t="shared" si="22"/>
        <v>0</v>
      </c>
      <c r="AE35" s="36">
        <f t="shared" si="22"/>
        <v>0</v>
      </c>
      <c r="AF35" s="36">
        <f t="shared" si="22"/>
        <v>0</v>
      </c>
      <c r="AG35" s="36">
        <f t="shared" si="22"/>
        <v>0</v>
      </c>
      <c r="AH35" s="36">
        <f t="shared" si="22"/>
        <v>0</v>
      </c>
      <c r="AI35" s="36">
        <f t="shared" si="22"/>
        <v>0</v>
      </c>
      <c r="AJ35" s="36">
        <f t="shared" si="22"/>
        <v>0</v>
      </c>
      <c r="AK35" s="36">
        <f t="shared" si="22"/>
        <v>0</v>
      </c>
      <c r="AL35" s="36">
        <f t="shared" si="22"/>
        <v>0</v>
      </c>
      <c r="AM35" s="36">
        <f t="shared" si="22"/>
        <v>0</v>
      </c>
      <c r="AN35" s="36">
        <f t="shared" si="22"/>
        <v>0</v>
      </c>
      <c r="AO35" s="36">
        <f t="shared" si="23"/>
        <v>0</v>
      </c>
      <c r="AP35" s="36">
        <f t="shared" si="23"/>
        <v>0</v>
      </c>
      <c r="AQ35" s="36">
        <f t="shared" si="23"/>
        <v>0</v>
      </c>
      <c r="AR35" s="36">
        <f t="shared" si="23"/>
        <v>0</v>
      </c>
      <c r="AS35" s="36">
        <f t="shared" si="23"/>
        <v>0</v>
      </c>
      <c r="AT35" s="36">
        <f t="shared" si="23"/>
        <v>0</v>
      </c>
      <c r="AU35" s="36">
        <f t="shared" si="23"/>
        <v>0</v>
      </c>
      <c r="AV35" s="36">
        <f t="shared" si="23"/>
        <v>0</v>
      </c>
      <c r="AW35" s="36">
        <f t="shared" si="23"/>
        <v>0</v>
      </c>
      <c r="AX35" s="36">
        <f t="shared" si="23"/>
        <v>0</v>
      </c>
      <c r="AY35" s="36">
        <f t="shared" si="23"/>
        <v>0</v>
      </c>
      <c r="AZ35" s="36">
        <f t="shared" si="23"/>
        <v>0</v>
      </c>
      <c r="BA35" s="36">
        <f t="shared" si="23"/>
        <v>0</v>
      </c>
      <c r="BB35" s="36">
        <f t="shared" si="23"/>
        <v>0</v>
      </c>
      <c r="BC35" s="36">
        <f t="shared" si="23"/>
        <v>0</v>
      </c>
      <c r="BD35" s="36">
        <f t="shared" si="23"/>
        <v>0</v>
      </c>
      <c r="BE35" s="36">
        <f t="shared" si="24"/>
        <v>0</v>
      </c>
      <c r="BF35" s="36">
        <f t="shared" si="24"/>
        <v>0</v>
      </c>
      <c r="BG35" s="36">
        <f t="shared" si="24"/>
        <v>0</v>
      </c>
      <c r="BH35" s="36">
        <f t="shared" si="24"/>
        <v>0</v>
      </c>
      <c r="BI35" s="36">
        <f t="shared" si="24"/>
        <v>0</v>
      </c>
      <c r="BJ35" s="36">
        <f t="shared" si="24"/>
        <v>0</v>
      </c>
      <c r="BK35" s="36">
        <f t="shared" si="24"/>
        <v>0</v>
      </c>
      <c r="BL35" s="36">
        <f t="shared" si="24"/>
        <v>0</v>
      </c>
      <c r="BM35" s="36">
        <f t="shared" si="24"/>
        <v>0</v>
      </c>
      <c r="BN35" s="36">
        <f t="shared" si="24"/>
        <v>0</v>
      </c>
      <c r="BO35" s="36">
        <f t="shared" si="24"/>
        <v>0</v>
      </c>
      <c r="BP35" s="36">
        <f t="shared" si="24"/>
        <v>0</v>
      </c>
      <c r="BQ35" s="36">
        <f t="shared" si="25"/>
        <v>0</v>
      </c>
      <c r="BR35" s="36">
        <f t="shared" si="25"/>
        <v>0</v>
      </c>
      <c r="BS35" s="36">
        <f t="shared" si="25"/>
        <v>0</v>
      </c>
      <c r="BT35" s="36">
        <f t="shared" si="25"/>
        <v>0</v>
      </c>
      <c r="BU35" s="36">
        <f t="shared" si="25"/>
        <v>0</v>
      </c>
      <c r="BV35" s="36">
        <f t="shared" si="25"/>
        <v>0</v>
      </c>
      <c r="BW35" s="36">
        <f t="shared" si="25"/>
        <v>0</v>
      </c>
      <c r="BX35" s="36">
        <f t="shared" si="25"/>
        <v>0</v>
      </c>
      <c r="BY35" s="36">
        <f t="shared" si="25"/>
        <v>0</v>
      </c>
      <c r="BZ35" s="36">
        <f t="shared" si="25"/>
        <v>0</v>
      </c>
      <c r="CA35" s="36">
        <f t="shared" si="25"/>
        <v>0</v>
      </c>
      <c r="CC35" s="39"/>
    </row>
    <row r="36" spans="2:81" ht="19.5" customHeight="1" outlineLevel="1" x14ac:dyDescent="0.3">
      <c r="B36" s="19" t="str">
        <f t="shared" si="27"/>
        <v>Προσυμβατικός</v>
      </c>
      <c r="C36" s="53"/>
      <c r="D36" s="53"/>
      <c r="E36" s="45" t="s">
        <v>3</v>
      </c>
      <c r="F36" s="43"/>
      <c r="G36" s="43"/>
      <c r="H36" s="31">
        <f t="shared" si="26"/>
        <v>0</v>
      </c>
      <c r="I36" s="34">
        <f t="shared" si="21"/>
        <v>0</v>
      </c>
      <c r="J36" s="36">
        <f t="shared" si="21"/>
        <v>0</v>
      </c>
      <c r="K36" s="36">
        <f t="shared" si="21"/>
        <v>0</v>
      </c>
      <c r="L36" s="36">
        <f t="shared" si="21"/>
        <v>0</v>
      </c>
      <c r="M36" s="36">
        <f t="shared" si="21"/>
        <v>0</v>
      </c>
      <c r="N36" s="36">
        <f t="shared" si="21"/>
        <v>0</v>
      </c>
      <c r="O36" s="36">
        <f t="shared" si="21"/>
        <v>0</v>
      </c>
      <c r="P36" s="36">
        <f t="shared" si="21"/>
        <v>0</v>
      </c>
      <c r="Q36" s="36">
        <f t="shared" si="21"/>
        <v>0</v>
      </c>
      <c r="R36" s="36">
        <f t="shared" si="21"/>
        <v>0</v>
      </c>
      <c r="S36" s="36">
        <f t="shared" si="21"/>
        <v>0</v>
      </c>
      <c r="T36" s="36">
        <f t="shared" si="21"/>
        <v>0</v>
      </c>
      <c r="U36" s="36">
        <f t="shared" si="21"/>
        <v>0</v>
      </c>
      <c r="V36" s="36">
        <f t="shared" si="21"/>
        <v>0</v>
      </c>
      <c r="W36" s="36">
        <f t="shared" si="21"/>
        <v>0</v>
      </c>
      <c r="X36" s="36">
        <f t="shared" si="21"/>
        <v>0</v>
      </c>
      <c r="Y36" s="36">
        <f t="shared" si="22"/>
        <v>0</v>
      </c>
      <c r="Z36" s="36">
        <f t="shared" si="22"/>
        <v>0</v>
      </c>
      <c r="AA36" s="36">
        <f t="shared" si="22"/>
        <v>0</v>
      </c>
      <c r="AB36" s="36">
        <f t="shared" si="22"/>
        <v>0</v>
      </c>
      <c r="AC36" s="36">
        <f t="shared" si="22"/>
        <v>0</v>
      </c>
      <c r="AD36" s="36">
        <f t="shared" si="22"/>
        <v>0</v>
      </c>
      <c r="AE36" s="36">
        <f t="shared" si="22"/>
        <v>0</v>
      </c>
      <c r="AF36" s="36">
        <f t="shared" si="22"/>
        <v>0</v>
      </c>
      <c r="AG36" s="36">
        <f t="shared" si="22"/>
        <v>0</v>
      </c>
      <c r="AH36" s="36">
        <f t="shared" si="22"/>
        <v>0</v>
      </c>
      <c r="AI36" s="36">
        <f t="shared" si="22"/>
        <v>0</v>
      </c>
      <c r="AJ36" s="36">
        <f t="shared" si="22"/>
        <v>0</v>
      </c>
      <c r="AK36" s="36">
        <f t="shared" si="22"/>
        <v>0</v>
      </c>
      <c r="AL36" s="36">
        <f t="shared" si="22"/>
        <v>0</v>
      </c>
      <c r="AM36" s="36">
        <f t="shared" si="22"/>
        <v>0</v>
      </c>
      <c r="AN36" s="36">
        <f t="shared" si="22"/>
        <v>0</v>
      </c>
      <c r="AO36" s="36">
        <f t="shared" si="23"/>
        <v>0</v>
      </c>
      <c r="AP36" s="36">
        <f t="shared" si="23"/>
        <v>0</v>
      </c>
      <c r="AQ36" s="36">
        <f t="shared" si="23"/>
        <v>0</v>
      </c>
      <c r="AR36" s="36">
        <f t="shared" si="23"/>
        <v>0</v>
      </c>
      <c r="AS36" s="36">
        <f t="shared" si="23"/>
        <v>0</v>
      </c>
      <c r="AT36" s="36">
        <f t="shared" si="23"/>
        <v>0</v>
      </c>
      <c r="AU36" s="36">
        <f t="shared" si="23"/>
        <v>0</v>
      </c>
      <c r="AV36" s="36">
        <f t="shared" si="23"/>
        <v>0</v>
      </c>
      <c r="AW36" s="36">
        <f t="shared" si="23"/>
        <v>0</v>
      </c>
      <c r="AX36" s="36">
        <f t="shared" si="23"/>
        <v>0</v>
      </c>
      <c r="AY36" s="36">
        <f t="shared" si="23"/>
        <v>0</v>
      </c>
      <c r="AZ36" s="36">
        <f t="shared" si="23"/>
        <v>0</v>
      </c>
      <c r="BA36" s="36">
        <f t="shared" si="23"/>
        <v>0</v>
      </c>
      <c r="BB36" s="36">
        <f t="shared" si="23"/>
        <v>0</v>
      </c>
      <c r="BC36" s="36">
        <f t="shared" si="23"/>
        <v>0</v>
      </c>
      <c r="BD36" s="36">
        <f t="shared" si="23"/>
        <v>0</v>
      </c>
      <c r="BE36" s="36">
        <f t="shared" si="24"/>
        <v>0</v>
      </c>
      <c r="BF36" s="36">
        <f t="shared" si="24"/>
        <v>0</v>
      </c>
      <c r="BG36" s="36">
        <f t="shared" si="24"/>
        <v>0</v>
      </c>
      <c r="BH36" s="36">
        <f t="shared" si="24"/>
        <v>0</v>
      </c>
      <c r="BI36" s="36">
        <f t="shared" si="24"/>
        <v>0</v>
      </c>
      <c r="BJ36" s="36">
        <f t="shared" si="24"/>
        <v>0</v>
      </c>
      <c r="BK36" s="36">
        <f t="shared" si="24"/>
        <v>0</v>
      </c>
      <c r="BL36" s="36">
        <f t="shared" si="24"/>
        <v>0</v>
      </c>
      <c r="BM36" s="36">
        <f t="shared" si="24"/>
        <v>0</v>
      </c>
      <c r="BN36" s="36">
        <f t="shared" si="24"/>
        <v>0</v>
      </c>
      <c r="BO36" s="36">
        <f t="shared" si="24"/>
        <v>0</v>
      </c>
      <c r="BP36" s="36">
        <f t="shared" si="24"/>
        <v>0</v>
      </c>
      <c r="BQ36" s="36">
        <f t="shared" si="25"/>
        <v>0</v>
      </c>
      <c r="BR36" s="36">
        <f t="shared" si="25"/>
        <v>0</v>
      </c>
      <c r="BS36" s="36">
        <f t="shared" si="25"/>
        <v>0</v>
      </c>
      <c r="BT36" s="36">
        <f t="shared" si="25"/>
        <v>0</v>
      </c>
      <c r="BU36" s="36">
        <f t="shared" si="25"/>
        <v>0</v>
      </c>
      <c r="BV36" s="36">
        <f t="shared" si="25"/>
        <v>0</v>
      </c>
      <c r="BW36" s="36">
        <f t="shared" si="25"/>
        <v>0</v>
      </c>
      <c r="BX36" s="36">
        <f t="shared" si="25"/>
        <v>0</v>
      </c>
      <c r="BY36" s="36">
        <f t="shared" si="25"/>
        <v>0</v>
      </c>
      <c r="BZ36" s="36">
        <f t="shared" si="25"/>
        <v>0</v>
      </c>
      <c r="CA36" s="36">
        <f t="shared" si="25"/>
        <v>0</v>
      </c>
      <c r="CC36" s="39"/>
    </row>
    <row r="37" spans="2:81" ht="19.5" customHeight="1" outlineLevel="1" x14ac:dyDescent="0.3">
      <c r="B37" s="19" t="str">
        <f t="shared" si="27"/>
        <v>Σύμβαση</v>
      </c>
      <c r="C37" s="53"/>
      <c r="D37" s="53"/>
      <c r="E37" s="45" t="s">
        <v>8</v>
      </c>
      <c r="F37" s="43">
        <v>45191</v>
      </c>
      <c r="G37" s="43">
        <v>45191</v>
      </c>
      <c r="H37" s="31">
        <f t="shared" si="26"/>
        <v>0</v>
      </c>
      <c r="I37" s="34">
        <f t="shared" si="21"/>
        <v>0</v>
      </c>
      <c r="J37" s="36">
        <f t="shared" si="21"/>
        <v>0</v>
      </c>
      <c r="K37" s="36">
        <f t="shared" si="21"/>
        <v>0</v>
      </c>
      <c r="L37" s="36">
        <f t="shared" si="21"/>
        <v>0</v>
      </c>
      <c r="M37" s="36">
        <f t="shared" si="21"/>
        <v>0</v>
      </c>
      <c r="N37" s="36">
        <f t="shared" si="21"/>
        <v>0</v>
      </c>
      <c r="O37" s="36">
        <f t="shared" si="21"/>
        <v>0</v>
      </c>
      <c r="P37" s="36">
        <f t="shared" si="21"/>
        <v>0</v>
      </c>
      <c r="Q37" s="36">
        <f t="shared" si="21"/>
        <v>0</v>
      </c>
      <c r="R37" s="36">
        <f t="shared" si="21"/>
        <v>0</v>
      </c>
      <c r="S37" s="36">
        <f t="shared" si="21"/>
        <v>0</v>
      </c>
      <c r="T37" s="36">
        <f t="shared" si="21"/>
        <v>0</v>
      </c>
      <c r="U37" s="36">
        <f t="shared" si="21"/>
        <v>0</v>
      </c>
      <c r="V37" s="36">
        <f t="shared" si="21"/>
        <v>0</v>
      </c>
      <c r="W37" s="36">
        <f t="shared" si="21"/>
        <v>0</v>
      </c>
      <c r="X37" s="36">
        <f t="shared" si="21"/>
        <v>0</v>
      </c>
      <c r="Y37" s="36">
        <f t="shared" si="22"/>
        <v>0</v>
      </c>
      <c r="Z37" s="36">
        <f t="shared" si="22"/>
        <v>0</v>
      </c>
      <c r="AA37" s="36">
        <f t="shared" si="22"/>
        <v>0</v>
      </c>
      <c r="AB37" s="36">
        <f t="shared" si="22"/>
        <v>0</v>
      </c>
      <c r="AC37" s="36">
        <f t="shared" si="22"/>
        <v>0</v>
      </c>
      <c r="AD37" s="36">
        <f t="shared" si="22"/>
        <v>0</v>
      </c>
      <c r="AE37" s="36">
        <f t="shared" si="22"/>
        <v>0</v>
      </c>
      <c r="AF37" s="36">
        <f t="shared" si="22"/>
        <v>0</v>
      </c>
      <c r="AG37" s="36">
        <f t="shared" si="22"/>
        <v>0</v>
      </c>
      <c r="AH37" s="36">
        <f t="shared" si="22"/>
        <v>0</v>
      </c>
      <c r="AI37" s="36">
        <f t="shared" si="22"/>
        <v>0</v>
      </c>
      <c r="AJ37" s="36">
        <f t="shared" si="22"/>
        <v>0</v>
      </c>
      <c r="AK37" s="36">
        <f t="shared" si="22"/>
        <v>0</v>
      </c>
      <c r="AL37" s="36">
        <f t="shared" si="22"/>
        <v>0</v>
      </c>
      <c r="AM37" s="36">
        <f t="shared" si="22"/>
        <v>0</v>
      </c>
      <c r="AN37" s="36">
        <f t="shared" si="22"/>
        <v>0</v>
      </c>
      <c r="AO37" s="36">
        <f t="shared" si="23"/>
        <v>0</v>
      </c>
      <c r="AP37" s="36">
        <f t="shared" si="23"/>
        <v>0</v>
      </c>
      <c r="AQ37" s="36">
        <f t="shared" si="23"/>
        <v>0</v>
      </c>
      <c r="AR37" s="36">
        <f t="shared" si="23"/>
        <v>0</v>
      </c>
      <c r="AS37" s="36">
        <f t="shared" si="23"/>
        <v>0</v>
      </c>
      <c r="AT37" s="36">
        <f t="shared" si="23"/>
        <v>0</v>
      </c>
      <c r="AU37" s="36">
        <f t="shared" si="23"/>
        <v>0</v>
      </c>
      <c r="AV37" s="36">
        <f t="shared" si="23"/>
        <v>0</v>
      </c>
      <c r="AW37" s="36">
        <f t="shared" si="23"/>
        <v>0</v>
      </c>
      <c r="AX37" s="36">
        <f t="shared" si="23"/>
        <v>0</v>
      </c>
      <c r="AY37" s="36">
        <f t="shared" si="23"/>
        <v>0</v>
      </c>
      <c r="AZ37" s="36">
        <f t="shared" si="23"/>
        <v>0</v>
      </c>
      <c r="BA37" s="36">
        <f t="shared" si="23"/>
        <v>0</v>
      </c>
      <c r="BB37" s="36">
        <f t="shared" si="23"/>
        <v>0</v>
      </c>
      <c r="BC37" s="36">
        <f t="shared" si="23"/>
        <v>0</v>
      </c>
      <c r="BD37" s="36">
        <f t="shared" si="23"/>
        <v>0</v>
      </c>
      <c r="BE37" s="36">
        <f t="shared" si="24"/>
        <v>0</v>
      </c>
      <c r="BF37" s="36">
        <f t="shared" si="24"/>
        <v>0</v>
      </c>
      <c r="BG37" s="36">
        <f t="shared" si="24"/>
        <v>0</v>
      </c>
      <c r="BH37" s="36">
        <f t="shared" si="24"/>
        <v>0</v>
      </c>
      <c r="BI37" s="36">
        <f t="shared" si="24"/>
        <v>0</v>
      </c>
      <c r="BJ37" s="36">
        <f t="shared" si="24"/>
        <v>0</v>
      </c>
      <c r="BK37" s="36">
        <f t="shared" si="24"/>
        <v>0</v>
      </c>
      <c r="BL37" s="36">
        <f t="shared" si="24"/>
        <v>0</v>
      </c>
      <c r="BM37" s="36">
        <f t="shared" si="24"/>
        <v>0</v>
      </c>
      <c r="BN37" s="36">
        <f t="shared" si="24"/>
        <v>0</v>
      </c>
      <c r="BO37" s="36">
        <f t="shared" si="24"/>
        <v>0</v>
      </c>
      <c r="BP37" s="36">
        <f t="shared" si="24"/>
        <v>0</v>
      </c>
      <c r="BQ37" s="36">
        <f t="shared" si="25"/>
        <v>0</v>
      </c>
      <c r="BR37" s="36">
        <f t="shared" si="25"/>
        <v>0</v>
      </c>
      <c r="BS37" s="36">
        <f t="shared" si="25"/>
        <v>0</v>
      </c>
      <c r="BT37" s="36">
        <f t="shared" si="25"/>
        <v>0</v>
      </c>
      <c r="BU37" s="36">
        <f t="shared" si="25"/>
        <v>0</v>
      </c>
      <c r="BV37" s="36">
        <f t="shared" si="25"/>
        <v>0</v>
      </c>
      <c r="BW37" s="36">
        <f t="shared" si="25"/>
        <v>0</v>
      </c>
      <c r="BX37" s="36">
        <f t="shared" si="25"/>
        <v>0</v>
      </c>
      <c r="BY37" s="36">
        <f t="shared" si="25"/>
        <v>0</v>
      </c>
      <c r="BZ37" s="36">
        <f t="shared" si="25"/>
        <v>0</v>
      </c>
      <c r="CA37" s="36">
        <f t="shared" si="25"/>
        <v>0</v>
      </c>
      <c r="CC37" s="39"/>
    </row>
    <row r="38" spans="2:81" ht="19.5" customHeight="1" outlineLevel="1" x14ac:dyDescent="0.3">
      <c r="B38" s="19" t="str">
        <f t="shared" si="27"/>
        <v>Υλοποίηση</v>
      </c>
      <c r="C38" s="53"/>
      <c r="D38" s="53"/>
      <c r="E38" s="45" t="s">
        <v>9</v>
      </c>
      <c r="F38" s="43">
        <v>45170</v>
      </c>
      <c r="G38" s="43">
        <v>45370</v>
      </c>
      <c r="H38" s="31">
        <f t="shared" si="26"/>
        <v>2</v>
      </c>
      <c r="I38" s="34" t="str">
        <f t="shared" si="21"/>
        <v>Υλοποίηση</v>
      </c>
      <c r="J38" s="36" t="str">
        <f t="shared" si="21"/>
        <v>Υλοποίηση</v>
      </c>
      <c r="K38" s="36">
        <f t="shared" si="21"/>
        <v>0</v>
      </c>
      <c r="L38" s="36">
        <f t="shared" si="21"/>
        <v>0</v>
      </c>
      <c r="M38" s="36">
        <f t="shared" si="21"/>
        <v>0</v>
      </c>
      <c r="N38" s="36">
        <f t="shared" si="21"/>
        <v>0</v>
      </c>
      <c r="O38" s="36">
        <f t="shared" si="21"/>
        <v>0</v>
      </c>
      <c r="P38" s="36">
        <f t="shared" si="21"/>
        <v>0</v>
      </c>
      <c r="Q38" s="36">
        <f t="shared" si="21"/>
        <v>0</v>
      </c>
      <c r="R38" s="36">
        <f t="shared" si="21"/>
        <v>0</v>
      </c>
      <c r="S38" s="36">
        <f t="shared" si="21"/>
        <v>0</v>
      </c>
      <c r="T38" s="36">
        <f t="shared" si="21"/>
        <v>0</v>
      </c>
      <c r="U38" s="36">
        <f t="shared" si="21"/>
        <v>0</v>
      </c>
      <c r="V38" s="36">
        <f t="shared" si="21"/>
        <v>0</v>
      </c>
      <c r="W38" s="36">
        <f t="shared" si="21"/>
        <v>0</v>
      </c>
      <c r="X38" s="36">
        <f t="shared" si="21"/>
        <v>0</v>
      </c>
      <c r="Y38" s="36">
        <f t="shared" si="22"/>
        <v>0</v>
      </c>
      <c r="Z38" s="36">
        <f t="shared" si="22"/>
        <v>0</v>
      </c>
      <c r="AA38" s="36">
        <f t="shared" si="22"/>
        <v>0</v>
      </c>
      <c r="AB38" s="36">
        <f t="shared" si="22"/>
        <v>0</v>
      </c>
      <c r="AC38" s="36">
        <f t="shared" si="22"/>
        <v>0</v>
      </c>
      <c r="AD38" s="36">
        <f t="shared" si="22"/>
        <v>0</v>
      </c>
      <c r="AE38" s="36">
        <f t="shared" si="22"/>
        <v>0</v>
      </c>
      <c r="AF38" s="36">
        <f t="shared" si="22"/>
        <v>0</v>
      </c>
      <c r="AG38" s="36">
        <f t="shared" si="22"/>
        <v>0</v>
      </c>
      <c r="AH38" s="36">
        <f t="shared" si="22"/>
        <v>0</v>
      </c>
      <c r="AI38" s="36">
        <f t="shared" si="22"/>
        <v>0</v>
      </c>
      <c r="AJ38" s="36">
        <f t="shared" si="22"/>
        <v>0</v>
      </c>
      <c r="AK38" s="36">
        <f t="shared" si="22"/>
        <v>0</v>
      </c>
      <c r="AL38" s="36">
        <f t="shared" si="22"/>
        <v>0</v>
      </c>
      <c r="AM38" s="36">
        <f t="shared" si="22"/>
        <v>0</v>
      </c>
      <c r="AN38" s="36">
        <f t="shared" si="22"/>
        <v>0</v>
      </c>
      <c r="AO38" s="36">
        <f t="shared" si="23"/>
        <v>0</v>
      </c>
      <c r="AP38" s="36">
        <f t="shared" si="23"/>
        <v>0</v>
      </c>
      <c r="AQ38" s="36">
        <f t="shared" si="23"/>
        <v>0</v>
      </c>
      <c r="AR38" s="36">
        <f t="shared" si="23"/>
        <v>0</v>
      </c>
      <c r="AS38" s="36">
        <f t="shared" si="23"/>
        <v>0</v>
      </c>
      <c r="AT38" s="36">
        <f t="shared" si="23"/>
        <v>0</v>
      </c>
      <c r="AU38" s="36">
        <f t="shared" si="23"/>
        <v>0</v>
      </c>
      <c r="AV38" s="36">
        <f t="shared" si="23"/>
        <v>0</v>
      </c>
      <c r="AW38" s="36">
        <f t="shared" si="23"/>
        <v>0</v>
      </c>
      <c r="AX38" s="36">
        <f t="shared" si="23"/>
        <v>0</v>
      </c>
      <c r="AY38" s="36">
        <f t="shared" si="23"/>
        <v>0</v>
      </c>
      <c r="AZ38" s="36">
        <f t="shared" si="23"/>
        <v>0</v>
      </c>
      <c r="BA38" s="36">
        <f t="shared" si="23"/>
        <v>0</v>
      </c>
      <c r="BB38" s="36">
        <f t="shared" si="23"/>
        <v>0</v>
      </c>
      <c r="BC38" s="36">
        <f t="shared" si="23"/>
        <v>0</v>
      </c>
      <c r="BD38" s="36">
        <f t="shared" si="23"/>
        <v>0</v>
      </c>
      <c r="BE38" s="36">
        <f t="shared" si="24"/>
        <v>0</v>
      </c>
      <c r="BF38" s="36">
        <f t="shared" si="24"/>
        <v>0</v>
      </c>
      <c r="BG38" s="36">
        <f t="shared" si="24"/>
        <v>0</v>
      </c>
      <c r="BH38" s="36">
        <f t="shared" si="24"/>
        <v>0</v>
      </c>
      <c r="BI38" s="36">
        <f t="shared" si="24"/>
        <v>0</v>
      </c>
      <c r="BJ38" s="36">
        <f t="shared" si="24"/>
        <v>0</v>
      </c>
      <c r="BK38" s="36">
        <f t="shared" si="24"/>
        <v>0</v>
      </c>
      <c r="BL38" s="36">
        <f t="shared" si="24"/>
        <v>0</v>
      </c>
      <c r="BM38" s="36">
        <f t="shared" si="24"/>
        <v>0</v>
      </c>
      <c r="BN38" s="36">
        <f t="shared" si="24"/>
        <v>0</v>
      </c>
      <c r="BO38" s="36">
        <f t="shared" si="24"/>
        <v>0</v>
      </c>
      <c r="BP38" s="36">
        <f t="shared" si="24"/>
        <v>0</v>
      </c>
      <c r="BQ38" s="36">
        <f t="shared" si="25"/>
        <v>0</v>
      </c>
      <c r="BR38" s="36">
        <f t="shared" si="25"/>
        <v>0</v>
      </c>
      <c r="BS38" s="36">
        <f t="shared" si="25"/>
        <v>0</v>
      </c>
      <c r="BT38" s="36">
        <f t="shared" si="25"/>
        <v>0</v>
      </c>
      <c r="BU38" s="36">
        <f t="shared" si="25"/>
        <v>0</v>
      </c>
      <c r="BV38" s="36">
        <f t="shared" si="25"/>
        <v>0</v>
      </c>
      <c r="BW38" s="36">
        <f t="shared" si="25"/>
        <v>0</v>
      </c>
      <c r="BX38" s="36">
        <f t="shared" si="25"/>
        <v>0</v>
      </c>
      <c r="BY38" s="36">
        <f t="shared" si="25"/>
        <v>0</v>
      </c>
      <c r="BZ38" s="36">
        <f t="shared" si="25"/>
        <v>0</v>
      </c>
      <c r="CA38" s="36">
        <f t="shared" si="25"/>
        <v>0</v>
      </c>
      <c r="CC38" s="39"/>
    </row>
    <row r="39" spans="2:81" ht="18" outlineLevel="1" x14ac:dyDescent="0.3">
      <c r="B39" s="19" t="str">
        <f t="shared" si="27"/>
        <v>Ολοκλήρωση</v>
      </c>
      <c r="C39" s="53"/>
      <c r="D39" s="53"/>
      <c r="E39" s="45" t="s">
        <v>10</v>
      </c>
      <c r="F39" s="43">
        <v>45383</v>
      </c>
      <c r="G39" s="43">
        <v>45383</v>
      </c>
      <c r="H39" s="31">
        <f t="shared" si="26"/>
        <v>1</v>
      </c>
      <c r="I39" s="34">
        <f t="shared" si="21"/>
        <v>0</v>
      </c>
      <c r="J39" s="36">
        <f t="shared" si="21"/>
        <v>0</v>
      </c>
      <c r="K39" s="36" t="str">
        <f t="shared" si="21"/>
        <v>Ολοκλήρωση</v>
      </c>
      <c r="L39" s="36">
        <f t="shared" si="21"/>
        <v>0</v>
      </c>
      <c r="M39" s="36">
        <f t="shared" si="21"/>
        <v>0</v>
      </c>
      <c r="N39" s="36">
        <f t="shared" si="21"/>
        <v>0</v>
      </c>
      <c r="O39" s="36">
        <f t="shared" si="21"/>
        <v>0</v>
      </c>
      <c r="P39" s="36">
        <f t="shared" si="21"/>
        <v>0</v>
      </c>
      <c r="Q39" s="36">
        <f t="shared" si="21"/>
        <v>0</v>
      </c>
      <c r="R39" s="36">
        <f t="shared" si="21"/>
        <v>0</v>
      </c>
      <c r="S39" s="36">
        <f t="shared" si="21"/>
        <v>0</v>
      </c>
      <c r="T39" s="36">
        <f t="shared" si="21"/>
        <v>0</v>
      </c>
      <c r="U39" s="36">
        <f t="shared" si="21"/>
        <v>0</v>
      </c>
      <c r="V39" s="36">
        <f t="shared" si="21"/>
        <v>0</v>
      </c>
      <c r="W39" s="36">
        <f t="shared" si="21"/>
        <v>0</v>
      </c>
      <c r="X39" s="36">
        <f t="shared" si="21"/>
        <v>0</v>
      </c>
      <c r="Y39" s="36">
        <f t="shared" si="22"/>
        <v>0</v>
      </c>
      <c r="Z39" s="36">
        <f t="shared" si="22"/>
        <v>0</v>
      </c>
      <c r="AA39" s="36">
        <f t="shared" si="22"/>
        <v>0</v>
      </c>
      <c r="AB39" s="36">
        <f t="shared" si="22"/>
        <v>0</v>
      </c>
      <c r="AC39" s="36">
        <f t="shared" si="22"/>
        <v>0</v>
      </c>
      <c r="AD39" s="36">
        <f t="shared" si="22"/>
        <v>0</v>
      </c>
      <c r="AE39" s="36">
        <f t="shared" si="22"/>
        <v>0</v>
      </c>
      <c r="AF39" s="36">
        <f t="shared" si="22"/>
        <v>0</v>
      </c>
      <c r="AG39" s="36">
        <f t="shared" si="22"/>
        <v>0</v>
      </c>
      <c r="AH39" s="36">
        <f t="shared" si="22"/>
        <v>0</v>
      </c>
      <c r="AI39" s="36">
        <f t="shared" si="22"/>
        <v>0</v>
      </c>
      <c r="AJ39" s="36">
        <f t="shared" si="22"/>
        <v>0</v>
      </c>
      <c r="AK39" s="36">
        <f t="shared" si="22"/>
        <v>0</v>
      </c>
      <c r="AL39" s="36">
        <f t="shared" si="22"/>
        <v>0</v>
      </c>
      <c r="AM39" s="36">
        <f t="shared" si="22"/>
        <v>0</v>
      </c>
      <c r="AN39" s="36">
        <f t="shared" si="22"/>
        <v>0</v>
      </c>
      <c r="AO39" s="36">
        <f t="shared" si="23"/>
        <v>0</v>
      </c>
      <c r="AP39" s="36">
        <f t="shared" si="23"/>
        <v>0</v>
      </c>
      <c r="AQ39" s="36">
        <f t="shared" si="23"/>
        <v>0</v>
      </c>
      <c r="AR39" s="36">
        <f t="shared" si="23"/>
        <v>0</v>
      </c>
      <c r="AS39" s="36">
        <f t="shared" si="23"/>
        <v>0</v>
      </c>
      <c r="AT39" s="36">
        <f t="shared" si="23"/>
        <v>0</v>
      </c>
      <c r="AU39" s="36">
        <f t="shared" si="23"/>
        <v>0</v>
      </c>
      <c r="AV39" s="36">
        <f t="shared" si="23"/>
        <v>0</v>
      </c>
      <c r="AW39" s="36">
        <f t="shared" si="23"/>
        <v>0</v>
      </c>
      <c r="AX39" s="36">
        <f t="shared" si="23"/>
        <v>0</v>
      </c>
      <c r="AY39" s="36">
        <f t="shared" si="23"/>
        <v>0</v>
      </c>
      <c r="AZ39" s="36">
        <f t="shared" si="23"/>
        <v>0</v>
      </c>
      <c r="BA39" s="36">
        <f t="shared" si="23"/>
        <v>0</v>
      </c>
      <c r="BB39" s="36">
        <f t="shared" si="23"/>
        <v>0</v>
      </c>
      <c r="BC39" s="36">
        <f t="shared" si="23"/>
        <v>0</v>
      </c>
      <c r="BD39" s="36">
        <f t="shared" si="23"/>
        <v>0</v>
      </c>
      <c r="BE39" s="36">
        <f t="shared" si="24"/>
        <v>0</v>
      </c>
      <c r="BF39" s="36">
        <f t="shared" si="24"/>
        <v>0</v>
      </c>
      <c r="BG39" s="36">
        <f t="shared" si="24"/>
        <v>0</v>
      </c>
      <c r="BH39" s="36">
        <f t="shared" si="24"/>
        <v>0</v>
      </c>
      <c r="BI39" s="36">
        <f t="shared" si="24"/>
        <v>0</v>
      </c>
      <c r="BJ39" s="36">
        <f t="shared" si="24"/>
        <v>0</v>
      </c>
      <c r="BK39" s="36">
        <f t="shared" si="24"/>
        <v>0</v>
      </c>
      <c r="BL39" s="36">
        <f t="shared" si="24"/>
        <v>0</v>
      </c>
      <c r="BM39" s="36">
        <f t="shared" si="24"/>
        <v>0</v>
      </c>
      <c r="BN39" s="36">
        <f t="shared" si="24"/>
        <v>0</v>
      </c>
      <c r="BO39" s="36">
        <f t="shared" si="24"/>
        <v>0</v>
      </c>
      <c r="BP39" s="36">
        <f t="shared" si="24"/>
        <v>0</v>
      </c>
      <c r="BQ39" s="36">
        <f t="shared" si="25"/>
        <v>0</v>
      </c>
      <c r="BR39" s="36">
        <f t="shared" si="25"/>
        <v>0</v>
      </c>
      <c r="BS39" s="36">
        <f t="shared" si="25"/>
        <v>0</v>
      </c>
      <c r="BT39" s="36">
        <f t="shared" si="25"/>
        <v>0</v>
      </c>
      <c r="BU39" s="36">
        <f t="shared" si="25"/>
        <v>0</v>
      </c>
      <c r="BV39" s="36">
        <f t="shared" si="25"/>
        <v>0</v>
      </c>
      <c r="BW39" s="36">
        <f t="shared" si="25"/>
        <v>0</v>
      </c>
      <c r="BX39" s="36">
        <f t="shared" si="25"/>
        <v>0</v>
      </c>
      <c r="BY39" s="36">
        <f t="shared" si="25"/>
        <v>0</v>
      </c>
      <c r="BZ39" s="36">
        <f t="shared" si="25"/>
        <v>0</v>
      </c>
      <c r="CA39" s="36">
        <f t="shared" si="25"/>
        <v>0</v>
      </c>
      <c r="CC39" s="39"/>
    </row>
    <row r="40" spans="2:81" ht="11.25" customHeight="1" thickBot="1" x14ac:dyDescent="0.35">
      <c r="B40" s="19"/>
      <c r="C40" s="44"/>
      <c r="D40" s="57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8"/>
      <c r="CA40" s="58"/>
      <c r="CC40" s="39"/>
    </row>
    <row r="41" spans="2:81" ht="19.95" customHeight="1" x14ac:dyDescent="0.3">
      <c r="B41" s="18">
        <v>100</v>
      </c>
      <c r="C41" s="41" t="s">
        <v>21</v>
      </c>
      <c r="D41" s="41" t="s">
        <v>42</v>
      </c>
      <c r="E41" s="30"/>
      <c r="F41" s="40">
        <f>MIN(F42:F47)</f>
        <v>45189</v>
      </c>
      <c r="G41" s="40">
        <f>MAX(G42:G47)</f>
        <v>45412</v>
      </c>
      <c r="H41" s="42">
        <f>COUNTIF(I41:CA41,100)</f>
        <v>3</v>
      </c>
      <c r="I41" s="32">
        <f t="shared" ref="I41:X47" si="28">IF(AND(($F41&lt;=I$8),($G41&gt;=I$8)),$B41,0)</f>
        <v>100</v>
      </c>
      <c r="J41" s="33">
        <f t="shared" si="28"/>
        <v>100</v>
      </c>
      <c r="K41" s="33">
        <f t="shared" si="28"/>
        <v>100</v>
      </c>
      <c r="L41" s="33">
        <f t="shared" si="28"/>
        <v>0</v>
      </c>
      <c r="M41" s="33">
        <f t="shared" si="28"/>
        <v>0</v>
      </c>
      <c r="N41" s="33">
        <f t="shared" si="28"/>
        <v>0</v>
      </c>
      <c r="O41" s="33">
        <f t="shared" si="28"/>
        <v>0</v>
      </c>
      <c r="P41" s="33">
        <f t="shared" si="28"/>
        <v>0</v>
      </c>
      <c r="Q41" s="33">
        <f t="shared" si="28"/>
        <v>0</v>
      </c>
      <c r="R41" s="33">
        <f t="shared" si="28"/>
        <v>0</v>
      </c>
      <c r="S41" s="33">
        <f t="shared" si="28"/>
        <v>0</v>
      </c>
      <c r="T41" s="33">
        <f t="shared" si="28"/>
        <v>0</v>
      </c>
      <c r="U41" s="33">
        <f t="shared" si="28"/>
        <v>0</v>
      </c>
      <c r="V41" s="33">
        <f t="shared" si="28"/>
        <v>0</v>
      </c>
      <c r="W41" s="33">
        <f t="shared" si="28"/>
        <v>0</v>
      </c>
      <c r="X41" s="33">
        <f t="shared" si="28"/>
        <v>0</v>
      </c>
      <c r="Y41" s="33">
        <f t="shared" ref="Y41:AN47" si="29">IF(AND(($F41&lt;=Y$8),($G41&gt;=Y$8)),$B41,0)</f>
        <v>0</v>
      </c>
      <c r="Z41" s="33">
        <f t="shared" si="29"/>
        <v>0</v>
      </c>
      <c r="AA41" s="33">
        <f t="shared" si="29"/>
        <v>0</v>
      </c>
      <c r="AB41" s="33">
        <f t="shared" si="29"/>
        <v>0</v>
      </c>
      <c r="AC41" s="33">
        <f t="shared" si="29"/>
        <v>0</v>
      </c>
      <c r="AD41" s="33">
        <f t="shared" si="29"/>
        <v>0</v>
      </c>
      <c r="AE41" s="33">
        <f t="shared" si="29"/>
        <v>0</v>
      </c>
      <c r="AF41" s="33">
        <f t="shared" si="29"/>
        <v>0</v>
      </c>
      <c r="AG41" s="33">
        <f t="shared" si="29"/>
        <v>0</v>
      </c>
      <c r="AH41" s="33">
        <f t="shared" si="29"/>
        <v>0</v>
      </c>
      <c r="AI41" s="33">
        <f t="shared" si="29"/>
        <v>0</v>
      </c>
      <c r="AJ41" s="33">
        <f t="shared" si="29"/>
        <v>0</v>
      </c>
      <c r="AK41" s="33">
        <f t="shared" si="29"/>
        <v>0</v>
      </c>
      <c r="AL41" s="33">
        <f t="shared" si="29"/>
        <v>0</v>
      </c>
      <c r="AM41" s="33">
        <f t="shared" si="29"/>
        <v>0</v>
      </c>
      <c r="AN41" s="33">
        <f t="shared" si="29"/>
        <v>0</v>
      </c>
      <c r="AO41" s="33">
        <f t="shared" ref="AO41:BD47" si="30">IF(AND(($F41&lt;=AO$8),($G41&gt;=AO$8)),$B41,0)</f>
        <v>0</v>
      </c>
      <c r="AP41" s="33">
        <f t="shared" si="30"/>
        <v>0</v>
      </c>
      <c r="AQ41" s="33">
        <f t="shared" si="30"/>
        <v>0</v>
      </c>
      <c r="AR41" s="33">
        <f t="shared" si="30"/>
        <v>0</v>
      </c>
      <c r="AS41" s="33">
        <f t="shared" si="30"/>
        <v>0</v>
      </c>
      <c r="AT41" s="33">
        <f t="shared" si="30"/>
        <v>0</v>
      </c>
      <c r="AU41" s="33">
        <f t="shared" si="30"/>
        <v>0</v>
      </c>
      <c r="AV41" s="33">
        <f t="shared" si="30"/>
        <v>0</v>
      </c>
      <c r="AW41" s="33">
        <f t="shared" si="30"/>
        <v>0</v>
      </c>
      <c r="AX41" s="33">
        <f t="shared" si="30"/>
        <v>0</v>
      </c>
      <c r="AY41" s="33">
        <f t="shared" si="30"/>
        <v>0</v>
      </c>
      <c r="AZ41" s="33">
        <f t="shared" si="30"/>
        <v>0</v>
      </c>
      <c r="BA41" s="33">
        <f t="shared" si="30"/>
        <v>0</v>
      </c>
      <c r="BB41" s="33">
        <f t="shared" si="30"/>
        <v>0</v>
      </c>
      <c r="BC41" s="33">
        <f t="shared" si="30"/>
        <v>0</v>
      </c>
      <c r="BD41" s="33">
        <f t="shared" si="30"/>
        <v>0</v>
      </c>
      <c r="BE41" s="33">
        <f t="shared" ref="BE41:BT47" si="31">IF(AND(($F41&lt;=BE$8),($G41&gt;=BE$8)),$B41,0)</f>
        <v>0</v>
      </c>
      <c r="BF41" s="33">
        <f t="shared" si="31"/>
        <v>0</v>
      </c>
      <c r="BG41" s="33">
        <f t="shared" si="31"/>
        <v>0</v>
      </c>
      <c r="BH41" s="33">
        <f t="shared" si="31"/>
        <v>0</v>
      </c>
      <c r="BI41" s="33">
        <f t="shared" si="31"/>
        <v>0</v>
      </c>
      <c r="BJ41" s="33">
        <f t="shared" si="31"/>
        <v>0</v>
      </c>
      <c r="BK41" s="33">
        <f t="shared" si="31"/>
        <v>0</v>
      </c>
      <c r="BL41" s="33">
        <f t="shared" si="31"/>
        <v>0</v>
      </c>
      <c r="BM41" s="33">
        <f t="shared" si="31"/>
        <v>0</v>
      </c>
      <c r="BN41" s="33">
        <f t="shared" si="31"/>
        <v>0</v>
      </c>
      <c r="BO41" s="33">
        <f t="shared" si="31"/>
        <v>0</v>
      </c>
      <c r="BP41" s="33">
        <f t="shared" si="31"/>
        <v>0</v>
      </c>
      <c r="BQ41" s="33">
        <f t="shared" si="31"/>
        <v>0</v>
      </c>
      <c r="BR41" s="33">
        <f t="shared" si="31"/>
        <v>0</v>
      </c>
      <c r="BS41" s="33">
        <f t="shared" si="31"/>
        <v>0</v>
      </c>
      <c r="BT41" s="33">
        <f t="shared" si="31"/>
        <v>0</v>
      </c>
      <c r="BU41" s="33">
        <f t="shared" ref="BQ41:CA47" si="32">IF(AND(($F41&lt;=BU$8),($G41&gt;=BU$8)),$B41,0)</f>
        <v>0</v>
      </c>
      <c r="BV41" s="33">
        <f t="shared" si="32"/>
        <v>0</v>
      </c>
      <c r="BW41" s="33">
        <f t="shared" si="32"/>
        <v>0</v>
      </c>
      <c r="BX41" s="33">
        <f t="shared" si="32"/>
        <v>0</v>
      </c>
      <c r="BY41" s="33">
        <f t="shared" si="32"/>
        <v>0</v>
      </c>
      <c r="BZ41" s="33">
        <f t="shared" si="32"/>
        <v>0</v>
      </c>
      <c r="CA41" s="33">
        <f t="shared" si="32"/>
        <v>0</v>
      </c>
      <c r="CC41" s="39"/>
    </row>
    <row r="42" spans="2:81" ht="18" customHeight="1" outlineLevel="1" x14ac:dyDescent="0.3">
      <c r="B42" s="19" t="str">
        <f>E42</f>
        <v>Προδημοπρασιακός</v>
      </c>
      <c r="C42" s="52" t="s">
        <v>47</v>
      </c>
      <c r="D42" s="52" t="s">
        <v>53</v>
      </c>
      <c r="E42" s="45" t="s">
        <v>1</v>
      </c>
      <c r="F42" s="43"/>
      <c r="G42" s="43"/>
      <c r="H42" s="31">
        <f t="shared" ref="H42:H47" si="33">COUNTIF(I42:CA42,E42)</f>
        <v>0</v>
      </c>
      <c r="I42" s="34">
        <f t="shared" si="28"/>
        <v>0</v>
      </c>
      <c r="J42" s="35">
        <f t="shared" si="28"/>
        <v>0</v>
      </c>
      <c r="K42" s="36">
        <f t="shared" si="28"/>
        <v>0</v>
      </c>
      <c r="L42" s="36">
        <f t="shared" si="28"/>
        <v>0</v>
      </c>
      <c r="M42" s="36">
        <f t="shared" si="28"/>
        <v>0</v>
      </c>
      <c r="N42" s="36">
        <f t="shared" si="28"/>
        <v>0</v>
      </c>
      <c r="O42" s="36">
        <f t="shared" si="28"/>
        <v>0</v>
      </c>
      <c r="P42" s="36">
        <f t="shared" si="28"/>
        <v>0</v>
      </c>
      <c r="Q42" s="36">
        <f t="shared" si="28"/>
        <v>0</v>
      </c>
      <c r="R42" s="36">
        <f t="shared" si="28"/>
        <v>0</v>
      </c>
      <c r="S42" s="36">
        <f t="shared" si="28"/>
        <v>0</v>
      </c>
      <c r="T42" s="36">
        <f t="shared" si="28"/>
        <v>0</v>
      </c>
      <c r="U42" s="36">
        <f t="shared" si="28"/>
        <v>0</v>
      </c>
      <c r="V42" s="36">
        <f t="shared" si="28"/>
        <v>0</v>
      </c>
      <c r="W42" s="36">
        <f t="shared" si="28"/>
        <v>0</v>
      </c>
      <c r="X42" s="36">
        <f t="shared" si="28"/>
        <v>0</v>
      </c>
      <c r="Y42" s="36">
        <f t="shared" si="29"/>
        <v>0</v>
      </c>
      <c r="Z42" s="36">
        <f t="shared" si="29"/>
        <v>0</v>
      </c>
      <c r="AA42" s="36">
        <f t="shared" si="29"/>
        <v>0</v>
      </c>
      <c r="AB42" s="36">
        <f t="shared" si="29"/>
        <v>0</v>
      </c>
      <c r="AC42" s="36">
        <f t="shared" si="29"/>
        <v>0</v>
      </c>
      <c r="AD42" s="36">
        <f t="shared" si="29"/>
        <v>0</v>
      </c>
      <c r="AE42" s="36">
        <f t="shared" si="29"/>
        <v>0</v>
      </c>
      <c r="AF42" s="36">
        <f t="shared" si="29"/>
        <v>0</v>
      </c>
      <c r="AG42" s="36">
        <f t="shared" si="29"/>
        <v>0</v>
      </c>
      <c r="AH42" s="36">
        <f t="shared" si="29"/>
        <v>0</v>
      </c>
      <c r="AI42" s="36">
        <f t="shared" si="29"/>
        <v>0</v>
      </c>
      <c r="AJ42" s="36">
        <f t="shared" si="29"/>
        <v>0</v>
      </c>
      <c r="AK42" s="36">
        <f t="shared" si="29"/>
        <v>0</v>
      </c>
      <c r="AL42" s="36">
        <f t="shared" si="29"/>
        <v>0</v>
      </c>
      <c r="AM42" s="36">
        <f t="shared" si="29"/>
        <v>0</v>
      </c>
      <c r="AN42" s="36">
        <f t="shared" si="29"/>
        <v>0</v>
      </c>
      <c r="AO42" s="36">
        <f t="shared" si="30"/>
        <v>0</v>
      </c>
      <c r="AP42" s="36">
        <f t="shared" si="30"/>
        <v>0</v>
      </c>
      <c r="AQ42" s="36">
        <f t="shared" si="30"/>
        <v>0</v>
      </c>
      <c r="AR42" s="36">
        <f t="shared" si="30"/>
        <v>0</v>
      </c>
      <c r="AS42" s="36">
        <f t="shared" si="30"/>
        <v>0</v>
      </c>
      <c r="AT42" s="36">
        <f t="shared" si="30"/>
        <v>0</v>
      </c>
      <c r="AU42" s="36">
        <f t="shared" si="30"/>
        <v>0</v>
      </c>
      <c r="AV42" s="36">
        <f t="shared" si="30"/>
        <v>0</v>
      </c>
      <c r="AW42" s="36">
        <f t="shared" si="30"/>
        <v>0</v>
      </c>
      <c r="AX42" s="36">
        <f t="shared" si="30"/>
        <v>0</v>
      </c>
      <c r="AY42" s="36">
        <f t="shared" si="30"/>
        <v>0</v>
      </c>
      <c r="AZ42" s="36">
        <f t="shared" si="30"/>
        <v>0</v>
      </c>
      <c r="BA42" s="36">
        <f t="shared" si="30"/>
        <v>0</v>
      </c>
      <c r="BB42" s="36">
        <f t="shared" si="30"/>
        <v>0</v>
      </c>
      <c r="BC42" s="36">
        <f t="shared" si="30"/>
        <v>0</v>
      </c>
      <c r="BD42" s="36">
        <f t="shared" si="30"/>
        <v>0</v>
      </c>
      <c r="BE42" s="36">
        <f t="shared" si="31"/>
        <v>0</v>
      </c>
      <c r="BF42" s="36">
        <f t="shared" si="31"/>
        <v>0</v>
      </c>
      <c r="BG42" s="36">
        <f t="shared" si="31"/>
        <v>0</v>
      </c>
      <c r="BH42" s="36">
        <f t="shared" si="31"/>
        <v>0</v>
      </c>
      <c r="BI42" s="36">
        <f t="shared" si="31"/>
        <v>0</v>
      </c>
      <c r="BJ42" s="36">
        <f t="shared" si="31"/>
        <v>0</v>
      </c>
      <c r="BK42" s="36">
        <f t="shared" si="31"/>
        <v>0</v>
      </c>
      <c r="BL42" s="36">
        <f t="shared" si="31"/>
        <v>0</v>
      </c>
      <c r="BM42" s="36">
        <f t="shared" si="31"/>
        <v>0</v>
      </c>
      <c r="BN42" s="36">
        <f t="shared" si="31"/>
        <v>0</v>
      </c>
      <c r="BO42" s="36">
        <f t="shared" si="31"/>
        <v>0</v>
      </c>
      <c r="BP42" s="36">
        <f t="shared" si="31"/>
        <v>0</v>
      </c>
      <c r="BQ42" s="36">
        <f t="shared" si="31"/>
        <v>0</v>
      </c>
      <c r="BR42" s="36">
        <f t="shared" si="31"/>
        <v>0</v>
      </c>
      <c r="BS42" s="36">
        <f t="shared" si="31"/>
        <v>0</v>
      </c>
      <c r="BT42" s="36">
        <f t="shared" si="31"/>
        <v>0</v>
      </c>
      <c r="BU42" s="36">
        <f t="shared" si="32"/>
        <v>0</v>
      </c>
      <c r="BV42" s="36">
        <f t="shared" si="32"/>
        <v>0</v>
      </c>
      <c r="BW42" s="36">
        <f t="shared" si="32"/>
        <v>0</v>
      </c>
      <c r="BX42" s="36">
        <f t="shared" si="32"/>
        <v>0</v>
      </c>
      <c r="BY42" s="36">
        <f t="shared" si="32"/>
        <v>0</v>
      </c>
      <c r="BZ42" s="36">
        <f t="shared" si="32"/>
        <v>0</v>
      </c>
      <c r="CA42" s="36">
        <f t="shared" si="32"/>
        <v>0</v>
      </c>
      <c r="CC42" s="39"/>
    </row>
    <row r="43" spans="2:81" ht="19.5" customHeight="1" outlineLevel="1" x14ac:dyDescent="0.3">
      <c r="B43" s="19" t="str">
        <f t="shared" ref="B43:B47" si="34">E43</f>
        <v>Δημοπράτηση</v>
      </c>
      <c r="C43" s="53"/>
      <c r="D43" s="53"/>
      <c r="E43" s="45" t="s">
        <v>2</v>
      </c>
      <c r="F43" s="43"/>
      <c r="G43" s="43"/>
      <c r="H43" s="31">
        <f t="shared" si="33"/>
        <v>0</v>
      </c>
      <c r="I43" s="34">
        <f t="shared" si="28"/>
        <v>0</v>
      </c>
      <c r="J43" s="36">
        <f t="shared" si="28"/>
        <v>0</v>
      </c>
      <c r="K43" s="36">
        <f t="shared" si="28"/>
        <v>0</v>
      </c>
      <c r="L43" s="36">
        <f t="shared" si="28"/>
        <v>0</v>
      </c>
      <c r="M43" s="36">
        <f t="shared" si="28"/>
        <v>0</v>
      </c>
      <c r="N43" s="36">
        <f t="shared" si="28"/>
        <v>0</v>
      </c>
      <c r="O43" s="36">
        <f t="shared" si="28"/>
        <v>0</v>
      </c>
      <c r="P43" s="36">
        <f t="shared" si="28"/>
        <v>0</v>
      </c>
      <c r="Q43" s="36">
        <f t="shared" si="28"/>
        <v>0</v>
      </c>
      <c r="R43" s="36">
        <f t="shared" si="28"/>
        <v>0</v>
      </c>
      <c r="S43" s="36">
        <f t="shared" si="28"/>
        <v>0</v>
      </c>
      <c r="T43" s="36">
        <f t="shared" si="28"/>
        <v>0</v>
      </c>
      <c r="U43" s="36">
        <f t="shared" si="28"/>
        <v>0</v>
      </c>
      <c r="V43" s="36">
        <f t="shared" si="28"/>
        <v>0</v>
      </c>
      <c r="W43" s="36">
        <f t="shared" si="28"/>
        <v>0</v>
      </c>
      <c r="X43" s="36">
        <f t="shared" si="28"/>
        <v>0</v>
      </c>
      <c r="Y43" s="36">
        <f t="shared" si="29"/>
        <v>0</v>
      </c>
      <c r="Z43" s="36">
        <f t="shared" si="29"/>
        <v>0</v>
      </c>
      <c r="AA43" s="36">
        <f t="shared" si="29"/>
        <v>0</v>
      </c>
      <c r="AB43" s="36">
        <f t="shared" si="29"/>
        <v>0</v>
      </c>
      <c r="AC43" s="36">
        <f t="shared" si="29"/>
        <v>0</v>
      </c>
      <c r="AD43" s="36">
        <f t="shared" si="29"/>
        <v>0</v>
      </c>
      <c r="AE43" s="36">
        <f t="shared" si="29"/>
        <v>0</v>
      </c>
      <c r="AF43" s="36">
        <f t="shared" si="29"/>
        <v>0</v>
      </c>
      <c r="AG43" s="36">
        <f t="shared" si="29"/>
        <v>0</v>
      </c>
      <c r="AH43" s="36">
        <f t="shared" si="29"/>
        <v>0</v>
      </c>
      <c r="AI43" s="36">
        <f t="shared" si="29"/>
        <v>0</v>
      </c>
      <c r="AJ43" s="36">
        <f t="shared" si="29"/>
        <v>0</v>
      </c>
      <c r="AK43" s="36">
        <f t="shared" si="29"/>
        <v>0</v>
      </c>
      <c r="AL43" s="36">
        <f t="shared" si="29"/>
        <v>0</v>
      </c>
      <c r="AM43" s="36">
        <f t="shared" si="29"/>
        <v>0</v>
      </c>
      <c r="AN43" s="36">
        <f t="shared" si="29"/>
        <v>0</v>
      </c>
      <c r="AO43" s="36">
        <f t="shared" si="30"/>
        <v>0</v>
      </c>
      <c r="AP43" s="36">
        <f t="shared" si="30"/>
        <v>0</v>
      </c>
      <c r="AQ43" s="36">
        <f t="shared" si="30"/>
        <v>0</v>
      </c>
      <c r="AR43" s="36">
        <f t="shared" si="30"/>
        <v>0</v>
      </c>
      <c r="AS43" s="36">
        <f t="shared" si="30"/>
        <v>0</v>
      </c>
      <c r="AT43" s="36">
        <f t="shared" si="30"/>
        <v>0</v>
      </c>
      <c r="AU43" s="36">
        <f t="shared" si="30"/>
        <v>0</v>
      </c>
      <c r="AV43" s="36">
        <f t="shared" si="30"/>
        <v>0</v>
      </c>
      <c r="AW43" s="36">
        <f t="shared" si="30"/>
        <v>0</v>
      </c>
      <c r="AX43" s="36">
        <f t="shared" si="30"/>
        <v>0</v>
      </c>
      <c r="AY43" s="36">
        <f t="shared" si="30"/>
        <v>0</v>
      </c>
      <c r="AZ43" s="36">
        <f t="shared" si="30"/>
        <v>0</v>
      </c>
      <c r="BA43" s="36">
        <f t="shared" si="30"/>
        <v>0</v>
      </c>
      <c r="BB43" s="36">
        <f t="shared" si="30"/>
        <v>0</v>
      </c>
      <c r="BC43" s="36">
        <f t="shared" si="30"/>
        <v>0</v>
      </c>
      <c r="BD43" s="36">
        <f t="shared" si="30"/>
        <v>0</v>
      </c>
      <c r="BE43" s="36">
        <f t="shared" si="31"/>
        <v>0</v>
      </c>
      <c r="BF43" s="36">
        <f t="shared" si="31"/>
        <v>0</v>
      </c>
      <c r="BG43" s="36">
        <f t="shared" si="31"/>
        <v>0</v>
      </c>
      <c r="BH43" s="36">
        <f t="shared" si="31"/>
        <v>0</v>
      </c>
      <c r="BI43" s="36">
        <f t="shared" si="31"/>
        <v>0</v>
      </c>
      <c r="BJ43" s="36">
        <f t="shared" si="31"/>
        <v>0</v>
      </c>
      <c r="BK43" s="36">
        <f t="shared" si="31"/>
        <v>0</v>
      </c>
      <c r="BL43" s="36">
        <f t="shared" si="31"/>
        <v>0</v>
      </c>
      <c r="BM43" s="36">
        <f t="shared" si="31"/>
        <v>0</v>
      </c>
      <c r="BN43" s="36">
        <f t="shared" si="31"/>
        <v>0</v>
      </c>
      <c r="BO43" s="36">
        <f t="shared" si="31"/>
        <v>0</v>
      </c>
      <c r="BP43" s="36">
        <f t="shared" si="31"/>
        <v>0</v>
      </c>
      <c r="BQ43" s="36">
        <f t="shared" si="32"/>
        <v>0</v>
      </c>
      <c r="BR43" s="36">
        <f t="shared" si="32"/>
        <v>0</v>
      </c>
      <c r="BS43" s="36">
        <f t="shared" si="32"/>
        <v>0</v>
      </c>
      <c r="BT43" s="36">
        <f t="shared" si="32"/>
        <v>0</v>
      </c>
      <c r="BU43" s="36">
        <f t="shared" si="32"/>
        <v>0</v>
      </c>
      <c r="BV43" s="36">
        <f t="shared" si="32"/>
        <v>0</v>
      </c>
      <c r="BW43" s="36">
        <f t="shared" si="32"/>
        <v>0</v>
      </c>
      <c r="BX43" s="36">
        <f t="shared" si="32"/>
        <v>0</v>
      </c>
      <c r="BY43" s="36">
        <f t="shared" si="32"/>
        <v>0</v>
      </c>
      <c r="BZ43" s="36">
        <f t="shared" si="32"/>
        <v>0</v>
      </c>
      <c r="CA43" s="36">
        <f t="shared" si="32"/>
        <v>0</v>
      </c>
      <c r="CC43" s="39"/>
    </row>
    <row r="44" spans="2:81" ht="19.5" customHeight="1" outlineLevel="1" x14ac:dyDescent="0.3">
      <c r="B44" s="19" t="str">
        <f t="shared" si="34"/>
        <v>Προσυμβατικός</v>
      </c>
      <c r="C44" s="53"/>
      <c r="D44" s="53"/>
      <c r="E44" s="45" t="s">
        <v>3</v>
      </c>
      <c r="F44" s="43"/>
      <c r="G44" s="43"/>
      <c r="H44" s="31">
        <f t="shared" si="33"/>
        <v>0</v>
      </c>
      <c r="I44" s="34">
        <f t="shared" si="28"/>
        <v>0</v>
      </c>
      <c r="J44" s="36">
        <f t="shared" si="28"/>
        <v>0</v>
      </c>
      <c r="K44" s="36">
        <f t="shared" si="28"/>
        <v>0</v>
      </c>
      <c r="L44" s="36">
        <f t="shared" si="28"/>
        <v>0</v>
      </c>
      <c r="M44" s="36">
        <f t="shared" si="28"/>
        <v>0</v>
      </c>
      <c r="N44" s="36">
        <f t="shared" si="28"/>
        <v>0</v>
      </c>
      <c r="O44" s="36">
        <f t="shared" si="28"/>
        <v>0</v>
      </c>
      <c r="P44" s="36">
        <f t="shared" si="28"/>
        <v>0</v>
      </c>
      <c r="Q44" s="36">
        <f t="shared" si="28"/>
        <v>0</v>
      </c>
      <c r="R44" s="36">
        <f t="shared" si="28"/>
        <v>0</v>
      </c>
      <c r="S44" s="36">
        <f t="shared" si="28"/>
        <v>0</v>
      </c>
      <c r="T44" s="36">
        <f t="shared" si="28"/>
        <v>0</v>
      </c>
      <c r="U44" s="36">
        <f t="shared" si="28"/>
        <v>0</v>
      </c>
      <c r="V44" s="36">
        <f t="shared" si="28"/>
        <v>0</v>
      </c>
      <c r="W44" s="36">
        <f t="shared" si="28"/>
        <v>0</v>
      </c>
      <c r="X44" s="36">
        <f t="shared" si="28"/>
        <v>0</v>
      </c>
      <c r="Y44" s="36">
        <f t="shared" si="29"/>
        <v>0</v>
      </c>
      <c r="Z44" s="36">
        <f t="shared" si="29"/>
        <v>0</v>
      </c>
      <c r="AA44" s="36">
        <f t="shared" si="29"/>
        <v>0</v>
      </c>
      <c r="AB44" s="36">
        <f t="shared" si="29"/>
        <v>0</v>
      </c>
      <c r="AC44" s="36">
        <f t="shared" si="29"/>
        <v>0</v>
      </c>
      <c r="AD44" s="36">
        <f t="shared" si="29"/>
        <v>0</v>
      </c>
      <c r="AE44" s="36">
        <f t="shared" si="29"/>
        <v>0</v>
      </c>
      <c r="AF44" s="36">
        <f t="shared" si="29"/>
        <v>0</v>
      </c>
      <c r="AG44" s="36">
        <f t="shared" si="29"/>
        <v>0</v>
      </c>
      <c r="AH44" s="36">
        <f t="shared" si="29"/>
        <v>0</v>
      </c>
      <c r="AI44" s="36">
        <f t="shared" si="29"/>
        <v>0</v>
      </c>
      <c r="AJ44" s="36">
        <f t="shared" si="29"/>
        <v>0</v>
      </c>
      <c r="AK44" s="36">
        <f t="shared" si="29"/>
        <v>0</v>
      </c>
      <c r="AL44" s="36">
        <f t="shared" si="29"/>
        <v>0</v>
      </c>
      <c r="AM44" s="36">
        <f t="shared" si="29"/>
        <v>0</v>
      </c>
      <c r="AN44" s="36">
        <f t="shared" si="29"/>
        <v>0</v>
      </c>
      <c r="AO44" s="36">
        <f t="shared" si="30"/>
        <v>0</v>
      </c>
      <c r="AP44" s="36">
        <f t="shared" si="30"/>
        <v>0</v>
      </c>
      <c r="AQ44" s="36">
        <f t="shared" si="30"/>
        <v>0</v>
      </c>
      <c r="AR44" s="36">
        <f t="shared" si="30"/>
        <v>0</v>
      </c>
      <c r="AS44" s="36">
        <f t="shared" si="30"/>
        <v>0</v>
      </c>
      <c r="AT44" s="36">
        <f t="shared" si="30"/>
        <v>0</v>
      </c>
      <c r="AU44" s="36">
        <f t="shared" si="30"/>
        <v>0</v>
      </c>
      <c r="AV44" s="36">
        <f t="shared" si="30"/>
        <v>0</v>
      </c>
      <c r="AW44" s="36">
        <f t="shared" si="30"/>
        <v>0</v>
      </c>
      <c r="AX44" s="36">
        <f t="shared" si="30"/>
        <v>0</v>
      </c>
      <c r="AY44" s="36">
        <f t="shared" si="30"/>
        <v>0</v>
      </c>
      <c r="AZ44" s="36">
        <f t="shared" si="30"/>
        <v>0</v>
      </c>
      <c r="BA44" s="36">
        <f t="shared" si="30"/>
        <v>0</v>
      </c>
      <c r="BB44" s="36">
        <f t="shared" si="30"/>
        <v>0</v>
      </c>
      <c r="BC44" s="36">
        <f t="shared" si="30"/>
        <v>0</v>
      </c>
      <c r="BD44" s="36">
        <f t="shared" si="30"/>
        <v>0</v>
      </c>
      <c r="BE44" s="36">
        <f t="shared" si="31"/>
        <v>0</v>
      </c>
      <c r="BF44" s="36">
        <f t="shared" si="31"/>
        <v>0</v>
      </c>
      <c r="BG44" s="36">
        <f t="shared" si="31"/>
        <v>0</v>
      </c>
      <c r="BH44" s="36">
        <f t="shared" si="31"/>
        <v>0</v>
      </c>
      <c r="BI44" s="36">
        <f t="shared" si="31"/>
        <v>0</v>
      </c>
      <c r="BJ44" s="36">
        <f t="shared" si="31"/>
        <v>0</v>
      </c>
      <c r="BK44" s="36">
        <f t="shared" si="31"/>
        <v>0</v>
      </c>
      <c r="BL44" s="36">
        <f t="shared" si="31"/>
        <v>0</v>
      </c>
      <c r="BM44" s="36">
        <f t="shared" si="31"/>
        <v>0</v>
      </c>
      <c r="BN44" s="36">
        <f t="shared" si="31"/>
        <v>0</v>
      </c>
      <c r="BO44" s="36">
        <f t="shared" si="31"/>
        <v>0</v>
      </c>
      <c r="BP44" s="36">
        <f t="shared" si="31"/>
        <v>0</v>
      </c>
      <c r="BQ44" s="36">
        <f t="shared" si="32"/>
        <v>0</v>
      </c>
      <c r="BR44" s="36">
        <f t="shared" si="32"/>
        <v>0</v>
      </c>
      <c r="BS44" s="36">
        <f t="shared" si="32"/>
        <v>0</v>
      </c>
      <c r="BT44" s="36">
        <f t="shared" si="32"/>
        <v>0</v>
      </c>
      <c r="BU44" s="36">
        <f t="shared" si="32"/>
        <v>0</v>
      </c>
      <c r="BV44" s="36">
        <f t="shared" si="32"/>
        <v>0</v>
      </c>
      <c r="BW44" s="36">
        <f t="shared" si="32"/>
        <v>0</v>
      </c>
      <c r="BX44" s="36">
        <f t="shared" si="32"/>
        <v>0</v>
      </c>
      <c r="BY44" s="36">
        <f t="shared" si="32"/>
        <v>0</v>
      </c>
      <c r="BZ44" s="36">
        <f t="shared" si="32"/>
        <v>0</v>
      </c>
      <c r="CA44" s="36">
        <f t="shared" si="32"/>
        <v>0</v>
      </c>
      <c r="CC44" s="39"/>
    </row>
    <row r="45" spans="2:81" ht="19.5" customHeight="1" outlineLevel="1" x14ac:dyDescent="0.3">
      <c r="B45" s="19" t="str">
        <f t="shared" si="34"/>
        <v>Σύμβαση</v>
      </c>
      <c r="C45" s="53"/>
      <c r="D45" s="53"/>
      <c r="E45" s="45" t="s">
        <v>8</v>
      </c>
      <c r="F45" s="43">
        <v>45189</v>
      </c>
      <c r="G45" s="43">
        <v>45189</v>
      </c>
      <c r="H45" s="31">
        <f t="shared" si="33"/>
        <v>0</v>
      </c>
      <c r="I45" s="34">
        <f t="shared" si="28"/>
        <v>0</v>
      </c>
      <c r="J45" s="36">
        <f t="shared" si="28"/>
        <v>0</v>
      </c>
      <c r="K45" s="36">
        <f t="shared" si="28"/>
        <v>0</v>
      </c>
      <c r="L45" s="36">
        <f t="shared" si="28"/>
        <v>0</v>
      </c>
      <c r="M45" s="36">
        <f t="shared" si="28"/>
        <v>0</v>
      </c>
      <c r="N45" s="36">
        <f t="shared" si="28"/>
        <v>0</v>
      </c>
      <c r="O45" s="36">
        <f t="shared" si="28"/>
        <v>0</v>
      </c>
      <c r="P45" s="36">
        <f t="shared" si="28"/>
        <v>0</v>
      </c>
      <c r="Q45" s="36">
        <f t="shared" si="28"/>
        <v>0</v>
      </c>
      <c r="R45" s="36">
        <f t="shared" si="28"/>
        <v>0</v>
      </c>
      <c r="S45" s="36">
        <f t="shared" si="28"/>
        <v>0</v>
      </c>
      <c r="T45" s="36">
        <f t="shared" si="28"/>
        <v>0</v>
      </c>
      <c r="U45" s="36">
        <f t="shared" si="28"/>
        <v>0</v>
      </c>
      <c r="V45" s="36">
        <f t="shared" si="28"/>
        <v>0</v>
      </c>
      <c r="W45" s="36">
        <f t="shared" si="28"/>
        <v>0</v>
      </c>
      <c r="X45" s="36">
        <f t="shared" si="28"/>
        <v>0</v>
      </c>
      <c r="Y45" s="36">
        <f t="shared" si="29"/>
        <v>0</v>
      </c>
      <c r="Z45" s="36">
        <f t="shared" si="29"/>
        <v>0</v>
      </c>
      <c r="AA45" s="36">
        <f t="shared" si="29"/>
        <v>0</v>
      </c>
      <c r="AB45" s="36">
        <f t="shared" si="29"/>
        <v>0</v>
      </c>
      <c r="AC45" s="36">
        <f t="shared" si="29"/>
        <v>0</v>
      </c>
      <c r="AD45" s="36">
        <f t="shared" si="29"/>
        <v>0</v>
      </c>
      <c r="AE45" s="36">
        <f t="shared" si="29"/>
        <v>0</v>
      </c>
      <c r="AF45" s="36">
        <f t="shared" si="29"/>
        <v>0</v>
      </c>
      <c r="AG45" s="36">
        <f t="shared" si="29"/>
        <v>0</v>
      </c>
      <c r="AH45" s="36">
        <f t="shared" si="29"/>
        <v>0</v>
      </c>
      <c r="AI45" s="36">
        <f t="shared" si="29"/>
        <v>0</v>
      </c>
      <c r="AJ45" s="36">
        <f t="shared" si="29"/>
        <v>0</v>
      </c>
      <c r="AK45" s="36">
        <f t="shared" si="29"/>
        <v>0</v>
      </c>
      <c r="AL45" s="36">
        <f t="shared" si="29"/>
        <v>0</v>
      </c>
      <c r="AM45" s="36">
        <f t="shared" si="29"/>
        <v>0</v>
      </c>
      <c r="AN45" s="36">
        <f t="shared" si="29"/>
        <v>0</v>
      </c>
      <c r="AO45" s="36">
        <f t="shared" si="30"/>
        <v>0</v>
      </c>
      <c r="AP45" s="36">
        <f t="shared" si="30"/>
        <v>0</v>
      </c>
      <c r="AQ45" s="36">
        <f t="shared" si="30"/>
        <v>0</v>
      </c>
      <c r="AR45" s="36">
        <f t="shared" si="30"/>
        <v>0</v>
      </c>
      <c r="AS45" s="36">
        <f t="shared" si="30"/>
        <v>0</v>
      </c>
      <c r="AT45" s="36">
        <f t="shared" si="30"/>
        <v>0</v>
      </c>
      <c r="AU45" s="36">
        <f t="shared" si="30"/>
        <v>0</v>
      </c>
      <c r="AV45" s="36">
        <f t="shared" si="30"/>
        <v>0</v>
      </c>
      <c r="AW45" s="36">
        <f t="shared" si="30"/>
        <v>0</v>
      </c>
      <c r="AX45" s="36">
        <f t="shared" si="30"/>
        <v>0</v>
      </c>
      <c r="AY45" s="36">
        <f t="shared" si="30"/>
        <v>0</v>
      </c>
      <c r="AZ45" s="36">
        <f t="shared" si="30"/>
        <v>0</v>
      </c>
      <c r="BA45" s="36">
        <f t="shared" si="30"/>
        <v>0</v>
      </c>
      <c r="BB45" s="36">
        <f t="shared" si="30"/>
        <v>0</v>
      </c>
      <c r="BC45" s="36">
        <f t="shared" si="30"/>
        <v>0</v>
      </c>
      <c r="BD45" s="36">
        <f t="shared" si="30"/>
        <v>0</v>
      </c>
      <c r="BE45" s="36">
        <f t="shared" si="31"/>
        <v>0</v>
      </c>
      <c r="BF45" s="36">
        <f t="shared" si="31"/>
        <v>0</v>
      </c>
      <c r="BG45" s="36">
        <f t="shared" si="31"/>
        <v>0</v>
      </c>
      <c r="BH45" s="36">
        <f t="shared" si="31"/>
        <v>0</v>
      </c>
      <c r="BI45" s="36">
        <f t="shared" si="31"/>
        <v>0</v>
      </c>
      <c r="BJ45" s="36">
        <f t="shared" si="31"/>
        <v>0</v>
      </c>
      <c r="BK45" s="36">
        <f t="shared" si="31"/>
        <v>0</v>
      </c>
      <c r="BL45" s="36">
        <f t="shared" si="31"/>
        <v>0</v>
      </c>
      <c r="BM45" s="36">
        <f t="shared" si="31"/>
        <v>0</v>
      </c>
      <c r="BN45" s="36">
        <f t="shared" si="31"/>
        <v>0</v>
      </c>
      <c r="BO45" s="36">
        <f t="shared" si="31"/>
        <v>0</v>
      </c>
      <c r="BP45" s="36">
        <f t="shared" si="31"/>
        <v>0</v>
      </c>
      <c r="BQ45" s="36">
        <f t="shared" si="32"/>
        <v>0</v>
      </c>
      <c r="BR45" s="36">
        <f t="shared" si="32"/>
        <v>0</v>
      </c>
      <c r="BS45" s="36">
        <f t="shared" si="32"/>
        <v>0</v>
      </c>
      <c r="BT45" s="36">
        <f t="shared" si="32"/>
        <v>0</v>
      </c>
      <c r="BU45" s="36">
        <f t="shared" si="32"/>
        <v>0</v>
      </c>
      <c r="BV45" s="36">
        <f t="shared" si="32"/>
        <v>0</v>
      </c>
      <c r="BW45" s="36">
        <f t="shared" si="32"/>
        <v>0</v>
      </c>
      <c r="BX45" s="36">
        <f t="shared" si="32"/>
        <v>0</v>
      </c>
      <c r="BY45" s="36">
        <f t="shared" si="32"/>
        <v>0</v>
      </c>
      <c r="BZ45" s="36">
        <f t="shared" si="32"/>
        <v>0</v>
      </c>
      <c r="CA45" s="36">
        <f t="shared" si="32"/>
        <v>0</v>
      </c>
      <c r="CC45" s="39"/>
    </row>
    <row r="46" spans="2:81" ht="19.5" customHeight="1" outlineLevel="1" x14ac:dyDescent="0.3">
      <c r="B46" s="19" t="str">
        <f t="shared" si="34"/>
        <v>Υλοποίηση</v>
      </c>
      <c r="C46" s="53"/>
      <c r="D46" s="53"/>
      <c r="E46" s="45" t="s">
        <v>9</v>
      </c>
      <c r="F46" s="43">
        <v>45189</v>
      </c>
      <c r="G46" s="43">
        <v>45370</v>
      </c>
      <c r="H46" s="31">
        <f t="shared" si="33"/>
        <v>2</v>
      </c>
      <c r="I46" s="34" t="str">
        <f t="shared" si="28"/>
        <v>Υλοποίηση</v>
      </c>
      <c r="J46" s="36" t="str">
        <f t="shared" si="28"/>
        <v>Υλοποίηση</v>
      </c>
      <c r="K46" s="36">
        <f t="shared" si="28"/>
        <v>0</v>
      </c>
      <c r="L46" s="36">
        <f t="shared" si="28"/>
        <v>0</v>
      </c>
      <c r="M46" s="36">
        <f t="shared" si="28"/>
        <v>0</v>
      </c>
      <c r="N46" s="36">
        <f t="shared" si="28"/>
        <v>0</v>
      </c>
      <c r="O46" s="36">
        <f t="shared" si="28"/>
        <v>0</v>
      </c>
      <c r="P46" s="36">
        <f t="shared" si="28"/>
        <v>0</v>
      </c>
      <c r="Q46" s="36">
        <f t="shared" si="28"/>
        <v>0</v>
      </c>
      <c r="R46" s="36">
        <f t="shared" si="28"/>
        <v>0</v>
      </c>
      <c r="S46" s="36">
        <f t="shared" si="28"/>
        <v>0</v>
      </c>
      <c r="T46" s="36">
        <f t="shared" si="28"/>
        <v>0</v>
      </c>
      <c r="U46" s="36">
        <f t="shared" si="28"/>
        <v>0</v>
      </c>
      <c r="V46" s="36">
        <f t="shared" si="28"/>
        <v>0</v>
      </c>
      <c r="W46" s="36">
        <f t="shared" si="28"/>
        <v>0</v>
      </c>
      <c r="X46" s="36">
        <f t="shared" si="28"/>
        <v>0</v>
      </c>
      <c r="Y46" s="36">
        <f t="shared" si="29"/>
        <v>0</v>
      </c>
      <c r="Z46" s="36">
        <f t="shared" si="29"/>
        <v>0</v>
      </c>
      <c r="AA46" s="36">
        <f t="shared" si="29"/>
        <v>0</v>
      </c>
      <c r="AB46" s="36">
        <f t="shared" si="29"/>
        <v>0</v>
      </c>
      <c r="AC46" s="36">
        <f t="shared" si="29"/>
        <v>0</v>
      </c>
      <c r="AD46" s="36">
        <f t="shared" si="29"/>
        <v>0</v>
      </c>
      <c r="AE46" s="36">
        <f t="shared" si="29"/>
        <v>0</v>
      </c>
      <c r="AF46" s="36">
        <f t="shared" si="29"/>
        <v>0</v>
      </c>
      <c r="AG46" s="36">
        <f t="shared" si="29"/>
        <v>0</v>
      </c>
      <c r="AH46" s="36">
        <f t="shared" si="29"/>
        <v>0</v>
      </c>
      <c r="AI46" s="36">
        <f t="shared" si="29"/>
        <v>0</v>
      </c>
      <c r="AJ46" s="36">
        <f t="shared" si="29"/>
        <v>0</v>
      </c>
      <c r="AK46" s="36">
        <f t="shared" si="29"/>
        <v>0</v>
      </c>
      <c r="AL46" s="36">
        <f t="shared" si="29"/>
        <v>0</v>
      </c>
      <c r="AM46" s="36">
        <f t="shared" si="29"/>
        <v>0</v>
      </c>
      <c r="AN46" s="36">
        <f t="shared" si="29"/>
        <v>0</v>
      </c>
      <c r="AO46" s="36">
        <f t="shared" si="30"/>
        <v>0</v>
      </c>
      <c r="AP46" s="36">
        <f t="shared" si="30"/>
        <v>0</v>
      </c>
      <c r="AQ46" s="36">
        <f t="shared" si="30"/>
        <v>0</v>
      </c>
      <c r="AR46" s="36">
        <f t="shared" si="30"/>
        <v>0</v>
      </c>
      <c r="AS46" s="36">
        <f t="shared" si="30"/>
        <v>0</v>
      </c>
      <c r="AT46" s="36">
        <f t="shared" si="30"/>
        <v>0</v>
      </c>
      <c r="AU46" s="36">
        <f t="shared" si="30"/>
        <v>0</v>
      </c>
      <c r="AV46" s="36">
        <f t="shared" si="30"/>
        <v>0</v>
      </c>
      <c r="AW46" s="36">
        <f t="shared" si="30"/>
        <v>0</v>
      </c>
      <c r="AX46" s="36">
        <f t="shared" si="30"/>
        <v>0</v>
      </c>
      <c r="AY46" s="36">
        <f t="shared" si="30"/>
        <v>0</v>
      </c>
      <c r="AZ46" s="36">
        <f t="shared" si="30"/>
        <v>0</v>
      </c>
      <c r="BA46" s="36">
        <f t="shared" si="30"/>
        <v>0</v>
      </c>
      <c r="BB46" s="36">
        <f t="shared" si="30"/>
        <v>0</v>
      </c>
      <c r="BC46" s="36">
        <f t="shared" si="30"/>
        <v>0</v>
      </c>
      <c r="BD46" s="36">
        <f t="shared" si="30"/>
        <v>0</v>
      </c>
      <c r="BE46" s="36">
        <f t="shared" si="31"/>
        <v>0</v>
      </c>
      <c r="BF46" s="36">
        <f t="shared" si="31"/>
        <v>0</v>
      </c>
      <c r="BG46" s="36">
        <f t="shared" si="31"/>
        <v>0</v>
      </c>
      <c r="BH46" s="36">
        <f t="shared" si="31"/>
        <v>0</v>
      </c>
      <c r="BI46" s="36">
        <f t="shared" si="31"/>
        <v>0</v>
      </c>
      <c r="BJ46" s="36">
        <f t="shared" si="31"/>
        <v>0</v>
      </c>
      <c r="BK46" s="36">
        <f t="shared" si="31"/>
        <v>0</v>
      </c>
      <c r="BL46" s="36">
        <f t="shared" si="31"/>
        <v>0</v>
      </c>
      <c r="BM46" s="36">
        <f t="shared" si="31"/>
        <v>0</v>
      </c>
      <c r="BN46" s="36">
        <f t="shared" si="31"/>
        <v>0</v>
      </c>
      <c r="BO46" s="36">
        <f t="shared" si="31"/>
        <v>0</v>
      </c>
      <c r="BP46" s="36">
        <f t="shared" si="31"/>
        <v>0</v>
      </c>
      <c r="BQ46" s="36">
        <f t="shared" si="32"/>
        <v>0</v>
      </c>
      <c r="BR46" s="36">
        <f t="shared" si="32"/>
        <v>0</v>
      </c>
      <c r="BS46" s="36">
        <f t="shared" si="32"/>
        <v>0</v>
      </c>
      <c r="BT46" s="36">
        <f t="shared" si="32"/>
        <v>0</v>
      </c>
      <c r="BU46" s="36">
        <f t="shared" si="32"/>
        <v>0</v>
      </c>
      <c r="BV46" s="36">
        <f t="shared" si="32"/>
        <v>0</v>
      </c>
      <c r="BW46" s="36">
        <f t="shared" si="32"/>
        <v>0</v>
      </c>
      <c r="BX46" s="36">
        <f t="shared" si="32"/>
        <v>0</v>
      </c>
      <c r="BY46" s="36">
        <f t="shared" si="32"/>
        <v>0</v>
      </c>
      <c r="BZ46" s="36">
        <f t="shared" si="32"/>
        <v>0</v>
      </c>
      <c r="CA46" s="36">
        <f t="shared" si="32"/>
        <v>0</v>
      </c>
      <c r="CC46" s="39"/>
    </row>
    <row r="47" spans="2:81" ht="18" outlineLevel="1" x14ac:dyDescent="0.3">
      <c r="B47" s="19" t="str">
        <f t="shared" si="34"/>
        <v>Ολοκλήρωση</v>
      </c>
      <c r="C47" s="53"/>
      <c r="D47" s="53"/>
      <c r="E47" s="45" t="s">
        <v>10</v>
      </c>
      <c r="F47" s="43">
        <v>45383</v>
      </c>
      <c r="G47" s="43">
        <v>45412</v>
      </c>
      <c r="H47" s="31">
        <f t="shared" si="33"/>
        <v>1</v>
      </c>
      <c r="I47" s="34">
        <f t="shared" si="28"/>
        <v>0</v>
      </c>
      <c r="J47" s="36">
        <f t="shared" si="28"/>
        <v>0</v>
      </c>
      <c r="K47" s="36" t="str">
        <f t="shared" si="28"/>
        <v>Ολοκλήρωση</v>
      </c>
      <c r="L47" s="36">
        <f t="shared" si="28"/>
        <v>0</v>
      </c>
      <c r="M47" s="36">
        <f t="shared" si="28"/>
        <v>0</v>
      </c>
      <c r="N47" s="36">
        <f t="shared" si="28"/>
        <v>0</v>
      </c>
      <c r="O47" s="36">
        <f t="shared" si="28"/>
        <v>0</v>
      </c>
      <c r="P47" s="36">
        <f t="shared" si="28"/>
        <v>0</v>
      </c>
      <c r="Q47" s="36">
        <f t="shared" si="28"/>
        <v>0</v>
      </c>
      <c r="R47" s="36">
        <f t="shared" si="28"/>
        <v>0</v>
      </c>
      <c r="S47" s="36">
        <f t="shared" si="28"/>
        <v>0</v>
      </c>
      <c r="T47" s="36">
        <f t="shared" si="28"/>
        <v>0</v>
      </c>
      <c r="U47" s="36">
        <f t="shared" si="28"/>
        <v>0</v>
      </c>
      <c r="V47" s="36">
        <f t="shared" si="28"/>
        <v>0</v>
      </c>
      <c r="W47" s="36">
        <f t="shared" si="28"/>
        <v>0</v>
      </c>
      <c r="X47" s="36">
        <f t="shared" si="28"/>
        <v>0</v>
      </c>
      <c r="Y47" s="36">
        <f t="shared" si="29"/>
        <v>0</v>
      </c>
      <c r="Z47" s="36">
        <f t="shared" si="29"/>
        <v>0</v>
      </c>
      <c r="AA47" s="36">
        <f t="shared" si="29"/>
        <v>0</v>
      </c>
      <c r="AB47" s="36">
        <f t="shared" si="29"/>
        <v>0</v>
      </c>
      <c r="AC47" s="36">
        <f t="shared" si="29"/>
        <v>0</v>
      </c>
      <c r="AD47" s="36">
        <f t="shared" si="29"/>
        <v>0</v>
      </c>
      <c r="AE47" s="36">
        <f t="shared" si="29"/>
        <v>0</v>
      </c>
      <c r="AF47" s="36">
        <f t="shared" si="29"/>
        <v>0</v>
      </c>
      <c r="AG47" s="36">
        <f t="shared" si="29"/>
        <v>0</v>
      </c>
      <c r="AH47" s="36">
        <f t="shared" si="29"/>
        <v>0</v>
      </c>
      <c r="AI47" s="36">
        <f t="shared" si="29"/>
        <v>0</v>
      </c>
      <c r="AJ47" s="36">
        <f t="shared" si="29"/>
        <v>0</v>
      </c>
      <c r="AK47" s="36">
        <f t="shared" si="29"/>
        <v>0</v>
      </c>
      <c r="AL47" s="36">
        <f t="shared" si="29"/>
        <v>0</v>
      </c>
      <c r="AM47" s="36">
        <f t="shared" si="29"/>
        <v>0</v>
      </c>
      <c r="AN47" s="36">
        <f t="shared" si="29"/>
        <v>0</v>
      </c>
      <c r="AO47" s="36">
        <f t="shared" si="30"/>
        <v>0</v>
      </c>
      <c r="AP47" s="36">
        <f t="shared" si="30"/>
        <v>0</v>
      </c>
      <c r="AQ47" s="36">
        <f t="shared" si="30"/>
        <v>0</v>
      </c>
      <c r="AR47" s="36">
        <f t="shared" si="30"/>
        <v>0</v>
      </c>
      <c r="AS47" s="36">
        <f t="shared" si="30"/>
        <v>0</v>
      </c>
      <c r="AT47" s="36">
        <f t="shared" si="30"/>
        <v>0</v>
      </c>
      <c r="AU47" s="36">
        <f t="shared" si="30"/>
        <v>0</v>
      </c>
      <c r="AV47" s="36">
        <f t="shared" si="30"/>
        <v>0</v>
      </c>
      <c r="AW47" s="36">
        <f t="shared" si="30"/>
        <v>0</v>
      </c>
      <c r="AX47" s="36">
        <f t="shared" si="30"/>
        <v>0</v>
      </c>
      <c r="AY47" s="36">
        <f t="shared" si="30"/>
        <v>0</v>
      </c>
      <c r="AZ47" s="36">
        <f t="shared" si="30"/>
        <v>0</v>
      </c>
      <c r="BA47" s="36">
        <f t="shared" si="30"/>
        <v>0</v>
      </c>
      <c r="BB47" s="36">
        <f t="shared" si="30"/>
        <v>0</v>
      </c>
      <c r="BC47" s="36">
        <f t="shared" si="30"/>
        <v>0</v>
      </c>
      <c r="BD47" s="36">
        <f t="shared" si="30"/>
        <v>0</v>
      </c>
      <c r="BE47" s="36">
        <f t="shared" si="31"/>
        <v>0</v>
      </c>
      <c r="BF47" s="36">
        <f t="shared" si="31"/>
        <v>0</v>
      </c>
      <c r="BG47" s="36">
        <f t="shared" si="31"/>
        <v>0</v>
      </c>
      <c r="BH47" s="36">
        <f t="shared" si="31"/>
        <v>0</v>
      </c>
      <c r="BI47" s="36">
        <f t="shared" si="31"/>
        <v>0</v>
      </c>
      <c r="BJ47" s="36">
        <f t="shared" si="31"/>
        <v>0</v>
      </c>
      <c r="BK47" s="36">
        <f t="shared" si="31"/>
        <v>0</v>
      </c>
      <c r="BL47" s="36">
        <f t="shared" si="31"/>
        <v>0</v>
      </c>
      <c r="BM47" s="36">
        <f t="shared" si="31"/>
        <v>0</v>
      </c>
      <c r="BN47" s="36">
        <f t="shared" si="31"/>
        <v>0</v>
      </c>
      <c r="BO47" s="36">
        <f t="shared" si="31"/>
        <v>0</v>
      </c>
      <c r="BP47" s="36">
        <f t="shared" si="31"/>
        <v>0</v>
      </c>
      <c r="BQ47" s="36">
        <f t="shared" si="32"/>
        <v>0</v>
      </c>
      <c r="BR47" s="36">
        <f t="shared" si="32"/>
        <v>0</v>
      </c>
      <c r="BS47" s="36">
        <f t="shared" si="32"/>
        <v>0</v>
      </c>
      <c r="BT47" s="36">
        <f t="shared" si="32"/>
        <v>0</v>
      </c>
      <c r="BU47" s="36">
        <f t="shared" si="32"/>
        <v>0</v>
      </c>
      <c r="BV47" s="36">
        <f t="shared" si="32"/>
        <v>0</v>
      </c>
      <c r="BW47" s="36">
        <f t="shared" si="32"/>
        <v>0</v>
      </c>
      <c r="BX47" s="36">
        <f t="shared" si="32"/>
        <v>0</v>
      </c>
      <c r="BY47" s="36">
        <f t="shared" si="32"/>
        <v>0</v>
      </c>
      <c r="BZ47" s="36">
        <f t="shared" si="32"/>
        <v>0</v>
      </c>
      <c r="CA47" s="36">
        <f t="shared" si="32"/>
        <v>0</v>
      </c>
      <c r="CC47" s="39"/>
    </row>
    <row r="48" spans="2:81" ht="11.25" customHeight="1" thickBot="1" x14ac:dyDescent="0.35">
      <c r="B48" s="19"/>
      <c r="C48" s="44"/>
      <c r="D48" s="57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  <c r="BK48" s="58"/>
      <c r="BL48" s="58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8"/>
      <c r="CA48" s="58"/>
      <c r="CC48" s="39"/>
    </row>
    <row r="49" spans="2:81" ht="19.95" customHeight="1" x14ac:dyDescent="0.3">
      <c r="B49" s="18">
        <v>100</v>
      </c>
      <c r="C49" s="41" t="s">
        <v>21</v>
      </c>
      <c r="D49" s="41" t="s">
        <v>43</v>
      </c>
      <c r="E49" s="30"/>
      <c r="F49" s="40">
        <f>MIN(F50:F55)</f>
        <v>45627</v>
      </c>
      <c r="G49" s="40">
        <f>MAX(G50:G55)</f>
        <v>46174</v>
      </c>
      <c r="H49" s="42">
        <f>COUNTIF(I49:CA49,100)</f>
        <v>19</v>
      </c>
      <c r="I49" s="32">
        <f t="shared" ref="I49:X55" si="35">IF(AND(($F49&lt;=I$8),($G49&gt;=I$8)),$B49,0)</f>
        <v>0</v>
      </c>
      <c r="J49" s="33">
        <f t="shared" si="35"/>
        <v>0</v>
      </c>
      <c r="K49" s="33">
        <f t="shared" si="35"/>
        <v>0</v>
      </c>
      <c r="L49" s="33">
        <f t="shared" si="35"/>
        <v>0</v>
      </c>
      <c r="M49" s="33">
        <f t="shared" si="35"/>
        <v>0</v>
      </c>
      <c r="N49" s="33">
        <f t="shared" si="35"/>
        <v>0</v>
      </c>
      <c r="O49" s="33">
        <f t="shared" si="35"/>
        <v>0</v>
      </c>
      <c r="P49" s="33">
        <f t="shared" si="35"/>
        <v>0</v>
      </c>
      <c r="Q49" s="33">
        <f t="shared" si="35"/>
        <v>0</v>
      </c>
      <c r="R49" s="33">
        <f t="shared" si="35"/>
        <v>0</v>
      </c>
      <c r="S49" s="33">
        <f t="shared" si="35"/>
        <v>100</v>
      </c>
      <c r="T49" s="33">
        <f t="shared" si="35"/>
        <v>100</v>
      </c>
      <c r="U49" s="33">
        <f t="shared" si="35"/>
        <v>100</v>
      </c>
      <c r="V49" s="33">
        <f t="shared" si="35"/>
        <v>100</v>
      </c>
      <c r="W49" s="33">
        <f t="shared" si="35"/>
        <v>100</v>
      </c>
      <c r="X49" s="33">
        <f t="shared" si="35"/>
        <v>100</v>
      </c>
      <c r="Y49" s="33">
        <f t="shared" ref="Y49:AN55" si="36">IF(AND(($F49&lt;=Y$8),($G49&gt;=Y$8)),$B49,0)</f>
        <v>100</v>
      </c>
      <c r="Z49" s="33">
        <f t="shared" si="36"/>
        <v>100</v>
      </c>
      <c r="AA49" s="33">
        <f t="shared" si="36"/>
        <v>100</v>
      </c>
      <c r="AB49" s="33">
        <f t="shared" si="36"/>
        <v>100</v>
      </c>
      <c r="AC49" s="33">
        <f t="shared" si="36"/>
        <v>100</v>
      </c>
      <c r="AD49" s="33">
        <f t="shared" si="36"/>
        <v>100</v>
      </c>
      <c r="AE49" s="33">
        <f t="shared" si="36"/>
        <v>100</v>
      </c>
      <c r="AF49" s="33">
        <f t="shared" si="36"/>
        <v>100</v>
      </c>
      <c r="AG49" s="33">
        <f t="shared" si="36"/>
        <v>100</v>
      </c>
      <c r="AH49" s="33">
        <f t="shared" si="36"/>
        <v>100</v>
      </c>
      <c r="AI49" s="33">
        <f t="shared" si="36"/>
        <v>100</v>
      </c>
      <c r="AJ49" s="33">
        <f t="shared" si="36"/>
        <v>100</v>
      </c>
      <c r="AK49" s="33">
        <f t="shared" si="36"/>
        <v>100</v>
      </c>
      <c r="AL49" s="33">
        <f t="shared" si="36"/>
        <v>0</v>
      </c>
      <c r="AM49" s="33">
        <f t="shared" si="36"/>
        <v>0</v>
      </c>
      <c r="AN49" s="33">
        <f t="shared" si="36"/>
        <v>0</v>
      </c>
      <c r="AO49" s="33">
        <f t="shared" ref="AO49:BD55" si="37">IF(AND(($F49&lt;=AO$8),($G49&gt;=AO$8)),$B49,0)</f>
        <v>0</v>
      </c>
      <c r="AP49" s="33">
        <f t="shared" si="37"/>
        <v>0</v>
      </c>
      <c r="AQ49" s="33">
        <f t="shared" si="37"/>
        <v>0</v>
      </c>
      <c r="AR49" s="33">
        <f t="shared" si="37"/>
        <v>0</v>
      </c>
      <c r="AS49" s="33">
        <f t="shared" si="37"/>
        <v>0</v>
      </c>
      <c r="AT49" s="33">
        <f t="shared" si="37"/>
        <v>0</v>
      </c>
      <c r="AU49" s="33">
        <f t="shared" si="37"/>
        <v>0</v>
      </c>
      <c r="AV49" s="33">
        <f t="shared" si="37"/>
        <v>0</v>
      </c>
      <c r="AW49" s="33">
        <f t="shared" si="37"/>
        <v>0</v>
      </c>
      <c r="AX49" s="33">
        <f t="shared" si="37"/>
        <v>0</v>
      </c>
      <c r="AY49" s="33">
        <f t="shared" si="37"/>
        <v>0</v>
      </c>
      <c r="AZ49" s="33">
        <f t="shared" si="37"/>
        <v>0</v>
      </c>
      <c r="BA49" s="33">
        <f t="shared" si="37"/>
        <v>0</v>
      </c>
      <c r="BB49" s="33">
        <f t="shared" si="37"/>
        <v>0</v>
      </c>
      <c r="BC49" s="33">
        <f t="shared" si="37"/>
        <v>0</v>
      </c>
      <c r="BD49" s="33">
        <f t="shared" si="37"/>
        <v>0</v>
      </c>
      <c r="BE49" s="33">
        <f t="shared" ref="BE49:BT55" si="38">IF(AND(($F49&lt;=BE$8),($G49&gt;=BE$8)),$B49,0)</f>
        <v>0</v>
      </c>
      <c r="BF49" s="33">
        <f t="shared" si="38"/>
        <v>0</v>
      </c>
      <c r="BG49" s="33">
        <f t="shared" si="38"/>
        <v>0</v>
      </c>
      <c r="BH49" s="33">
        <f t="shared" si="38"/>
        <v>0</v>
      </c>
      <c r="BI49" s="33">
        <f t="shared" si="38"/>
        <v>0</v>
      </c>
      <c r="BJ49" s="33">
        <f t="shared" si="38"/>
        <v>0</v>
      </c>
      <c r="BK49" s="33">
        <f t="shared" si="38"/>
        <v>0</v>
      </c>
      <c r="BL49" s="33">
        <f t="shared" si="38"/>
        <v>0</v>
      </c>
      <c r="BM49" s="33">
        <f t="shared" si="38"/>
        <v>0</v>
      </c>
      <c r="BN49" s="33">
        <f t="shared" si="38"/>
        <v>0</v>
      </c>
      <c r="BO49" s="33">
        <f t="shared" si="38"/>
        <v>0</v>
      </c>
      <c r="BP49" s="33">
        <f t="shared" si="38"/>
        <v>0</v>
      </c>
      <c r="BQ49" s="33">
        <f t="shared" si="38"/>
        <v>0</v>
      </c>
      <c r="BR49" s="33">
        <f t="shared" si="38"/>
        <v>0</v>
      </c>
      <c r="BS49" s="33">
        <f t="shared" si="38"/>
        <v>0</v>
      </c>
      <c r="BT49" s="33">
        <f t="shared" si="38"/>
        <v>0</v>
      </c>
      <c r="BU49" s="33">
        <f t="shared" ref="BQ49:CA55" si="39">IF(AND(($F49&lt;=BU$8),($G49&gt;=BU$8)),$B49,0)</f>
        <v>0</v>
      </c>
      <c r="BV49" s="33">
        <f t="shared" si="39"/>
        <v>0</v>
      </c>
      <c r="BW49" s="33">
        <f t="shared" si="39"/>
        <v>0</v>
      </c>
      <c r="BX49" s="33">
        <f t="shared" si="39"/>
        <v>0</v>
      </c>
      <c r="BY49" s="33">
        <f t="shared" si="39"/>
        <v>0</v>
      </c>
      <c r="BZ49" s="33">
        <f t="shared" si="39"/>
        <v>0</v>
      </c>
      <c r="CA49" s="33">
        <f t="shared" si="39"/>
        <v>0</v>
      </c>
      <c r="CC49" s="39"/>
    </row>
    <row r="50" spans="2:81" ht="18" customHeight="1" outlineLevel="1" x14ac:dyDescent="0.3">
      <c r="B50" s="19" t="str">
        <f>E50</f>
        <v>Προδημοπρασιακός</v>
      </c>
      <c r="C50" s="52" t="s">
        <v>47</v>
      </c>
      <c r="D50" s="52" t="s">
        <v>51</v>
      </c>
      <c r="E50" s="45" t="s">
        <v>1</v>
      </c>
      <c r="F50" s="43">
        <v>45627</v>
      </c>
      <c r="G50" s="43">
        <v>45627</v>
      </c>
      <c r="H50" s="31">
        <f t="shared" ref="H50:H55" si="40">COUNTIF(I50:CA50,E50)</f>
        <v>1</v>
      </c>
      <c r="I50" s="34">
        <f t="shared" si="35"/>
        <v>0</v>
      </c>
      <c r="J50" s="35">
        <f t="shared" si="35"/>
        <v>0</v>
      </c>
      <c r="K50" s="36">
        <f t="shared" si="35"/>
        <v>0</v>
      </c>
      <c r="L50" s="36">
        <f t="shared" si="35"/>
        <v>0</v>
      </c>
      <c r="M50" s="36">
        <f t="shared" si="35"/>
        <v>0</v>
      </c>
      <c r="N50" s="36">
        <f t="shared" si="35"/>
        <v>0</v>
      </c>
      <c r="O50" s="36">
        <f t="shared" si="35"/>
        <v>0</v>
      </c>
      <c r="P50" s="36">
        <f t="shared" si="35"/>
        <v>0</v>
      </c>
      <c r="Q50" s="36">
        <f t="shared" si="35"/>
        <v>0</v>
      </c>
      <c r="R50" s="36">
        <f t="shared" si="35"/>
        <v>0</v>
      </c>
      <c r="S50" s="36" t="str">
        <f t="shared" si="35"/>
        <v>Προδημοπρασιακός</v>
      </c>
      <c r="T50" s="36">
        <f t="shared" si="35"/>
        <v>0</v>
      </c>
      <c r="U50" s="36">
        <f t="shared" si="35"/>
        <v>0</v>
      </c>
      <c r="V50" s="36">
        <f t="shared" si="35"/>
        <v>0</v>
      </c>
      <c r="W50" s="36">
        <f t="shared" si="35"/>
        <v>0</v>
      </c>
      <c r="X50" s="36">
        <f t="shared" si="35"/>
        <v>0</v>
      </c>
      <c r="Y50" s="36">
        <f t="shared" si="36"/>
        <v>0</v>
      </c>
      <c r="Z50" s="36">
        <f t="shared" si="36"/>
        <v>0</v>
      </c>
      <c r="AA50" s="36">
        <f t="shared" si="36"/>
        <v>0</v>
      </c>
      <c r="AB50" s="36">
        <f t="shared" si="36"/>
        <v>0</v>
      </c>
      <c r="AC50" s="36">
        <f t="shared" si="36"/>
        <v>0</v>
      </c>
      <c r="AD50" s="36">
        <f t="shared" si="36"/>
        <v>0</v>
      </c>
      <c r="AE50" s="36">
        <f t="shared" si="36"/>
        <v>0</v>
      </c>
      <c r="AF50" s="36">
        <f t="shared" si="36"/>
        <v>0</v>
      </c>
      <c r="AG50" s="36">
        <f t="shared" si="36"/>
        <v>0</v>
      </c>
      <c r="AH50" s="36">
        <f t="shared" si="36"/>
        <v>0</v>
      </c>
      <c r="AI50" s="36">
        <f t="shared" si="36"/>
        <v>0</v>
      </c>
      <c r="AJ50" s="36">
        <f t="shared" si="36"/>
        <v>0</v>
      </c>
      <c r="AK50" s="36">
        <f t="shared" si="36"/>
        <v>0</v>
      </c>
      <c r="AL50" s="36">
        <f t="shared" si="36"/>
        <v>0</v>
      </c>
      <c r="AM50" s="36">
        <f t="shared" si="36"/>
        <v>0</v>
      </c>
      <c r="AN50" s="36">
        <f t="shared" si="36"/>
        <v>0</v>
      </c>
      <c r="AO50" s="36">
        <f t="shared" si="37"/>
        <v>0</v>
      </c>
      <c r="AP50" s="36">
        <f t="shared" si="37"/>
        <v>0</v>
      </c>
      <c r="AQ50" s="36">
        <f t="shared" si="37"/>
        <v>0</v>
      </c>
      <c r="AR50" s="36">
        <f t="shared" si="37"/>
        <v>0</v>
      </c>
      <c r="AS50" s="36">
        <f t="shared" si="37"/>
        <v>0</v>
      </c>
      <c r="AT50" s="36">
        <f t="shared" si="37"/>
        <v>0</v>
      </c>
      <c r="AU50" s="36">
        <f t="shared" si="37"/>
        <v>0</v>
      </c>
      <c r="AV50" s="36">
        <f t="shared" si="37"/>
        <v>0</v>
      </c>
      <c r="AW50" s="36">
        <f t="shared" si="37"/>
        <v>0</v>
      </c>
      <c r="AX50" s="36">
        <f t="shared" si="37"/>
        <v>0</v>
      </c>
      <c r="AY50" s="36">
        <f t="shared" si="37"/>
        <v>0</v>
      </c>
      <c r="AZ50" s="36">
        <f t="shared" si="37"/>
        <v>0</v>
      </c>
      <c r="BA50" s="36">
        <f t="shared" si="37"/>
        <v>0</v>
      </c>
      <c r="BB50" s="36">
        <f t="shared" si="37"/>
        <v>0</v>
      </c>
      <c r="BC50" s="36">
        <f t="shared" si="37"/>
        <v>0</v>
      </c>
      <c r="BD50" s="36">
        <f t="shared" si="37"/>
        <v>0</v>
      </c>
      <c r="BE50" s="36">
        <f t="shared" si="38"/>
        <v>0</v>
      </c>
      <c r="BF50" s="36">
        <f t="shared" si="38"/>
        <v>0</v>
      </c>
      <c r="BG50" s="36">
        <f t="shared" si="38"/>
        <v>0</v>
      </c>
      <c r="BH50" s="36">
        <f t="shared" si="38"/>
        <v>0</v>
      </c>
      <c r="BI50" s="36">
        <f t="shared" si="38"/>
        <v>0</v>
      </c>
      <c r="BJ50" s="36">
        <f t="shared" si="38"/>
        <v>0</v>
      </c>
      <c r="BK50" s="36">
        <f t="shared" si="38"/>
        <v>0</v>
      </c>
      <c r="BL50" s="36">
        <f t="shared" si="38"/>
        <v>0</v>
      </c>
      <c r="BM50" s="36">
        <f t="shared" si="38"/>
        <v>0</v>
      </c>
      <c r="BN50" s="36">
        <f t="shared" si="38"/>
        <v>0</v>
      </c>
      <c r="BO50" s="36">
        <f t="shared" si="38"/>
        <v>0</v>
      </c>
      <c r="BP50" s="36">
        <f t="shared" si="38"/>
        <v>0</v>
      </c>
      <c r="BQ50" s="36">
        <f t="shared" si="39"/>
        <v>0</v>
      </c>
      <c r="BR50" s="36">
        <f t="shared" si="39"/>
        <v>0</v>
      </c>
      <c r="BS50" s="36">
        <f t="shared" si="39"/>
        <v>0</v>
      </c>
      <c r="BT50" s="36">
        <f t="shared" si="39"/>
        <v>0</v>
      </c>
      <c r="BU50" s="36">
        <f t="shared" si="39"/>
        <v>0</v>
      </c>
      <c r="BV50" s="36">
        <f t="shared" si="39"/>
        <v>0</v>
      </c>
      <c r="BW50" s="36">
        <f t="shared" si="39"/>
        <v>0</v>
      </c>
      <c r="BX50" s="36">
        <f t="shared" si="39"/>
        <v>0</v>
      </c>
      <c r="BY50" s="36">
        <f t="shared" si="39"/>
        <v>0</v>
      </c>
      <c r="BZ50" s="36">
        <f t="shared" si="39"/>
        <v>0</v>
      </c>
      <c r="CA50" s="36">
        <f t="shared" si="39"/>
        <v>0</v>
      </c>
      <c r="CC50" s="39"/>
    </row>
    <row r="51" spans="2:81" ht="19.5" customHeight="1" outlineLevel="1" x14ac:dyDescent="0.3">
      <c r="B51" s="19" t="str">
        <f t="shared" ref="B51:B55" si="41">E51</f>
        <v>Δημοπράτηση</v>
      </c>
      <c r="C51" s="53"/>
      <c r="D51" s="53"/>
      <c r="E51" s="45" t="s">
        <v>2</v>
      </c>
      <c r="F51" s="43">
        <v>45658</v>
      </c>
      <c r="G51" s="43">
        <v>45962</v>
      </c>
      <c r="H51" s="31">
        <f t="shared" si="40"/>
        <v>11</v>
      </c>
      <c r="I51" s="34">
        <f t="shared" si="35"/>
        <v>0</v>
      </c>
      <c r="J51" s="36">
        <f t="shared" si="35"/>
        <v>0</v>
      </c>
      <c r="K51" s="36">
        <f t="shared" si="35"/>
        <v>0</v>
      </c>
      <c r="L51" s="36">
        <f t="shared" si="35"/>
        <v>0</v>
      </c>
      <c r="M51" s="36">
        <f t="shared" si="35"/>
        <v>0</v>
      </c>
      <c r="N51" s="36">
        <f t="shared" si="35"/>
        <v>0</v>
      </c>
      <c r="O51" s="36">
        <f t="shared" si="35"/>
        <v>0</v>
      </c>
      <c r="P51" s="36">
        <f t="shared" si="35"/>
        <v>0</v>
      </c>
      <c r="Q51" s="36">
        <f t="shared" si="35"/>
        <v>0</v>
      </c>
      <c r="R51" s="36">
        <f t="shared" si="35"/>
        <v>0</v>
      </c>
      <c r="S51" s="36">
        <f t="shared" si="35"/>
        <v>0</v>
      </c>
      <c r="T51" s="36" t="str">
        <f t="shared" si="35"/>
        <v>Δημοπράτηση</v>
      </c>
      <c r="U51" s="36" t="str">
        <f t="shared" si="35"/>
        <v>Δημοπράτηση</v>
      </c>
      <c r="V51" s="36" t="str">
        <f t="shared" si="35"/>
        <v>Δημοπράτηση</v>
      </c>
      <c r="W51" s="36" t="str">
        <f t="shared" si="35"/>
        <v>Δημοπράτηση</v>
      </c>
      <c r="X51" s="36" t="str">
        <f t="shared" si="35"/>
        <v>Δημοπράτηση</v>
      </c>
      <c r="Y51" s="36" t="str">
        <f t="shared" si="36"/>
        <v>Δημοπράτηση</v>
      </c>
      <c r="Z51" s="36" t="str">
        <f t="shared" si="36"/>
        <v>Δημοπράτηση</v>
      </c>
      <c r="AA51" s="36" t="str">
        <f t="shared" si="36"/>
        <v>Δημοπράτηση</v>
      </c>
      <c r="AB51" s="36" t="str">
        <f t="shared" si="36"/>
        <v>Δημοπράτηση</v>
      </c>
      <c r="AC51" s="36" t="str">
        <f t="shared" si="36"/>
        <v>Δημοπράτηση</v>
      </c>
      <c r="AD51" s="36" t="str">
        <f t="shared" si="36"/>
        <v>Δημοπράτηση</v>
      </c>
      <c r="AE51" s="36">
        <f t="shared" si="36"/>
        <v>0</v>
      </c>
      <c r="AF51" s="36">
        <f t="shared" si="36"/>
        <v>0</v>
      </c>
      <c r="AG51" s="36">
        <f t="shared" si="36"/>
        <v>0</v>
      </c>
      <c r="AH51" s="36">
        <f t="shared" si="36"/>
        <v>0</v>
      </c>
      <c r="AI51" s="36">
        <f t="shared" si="36"/>
        <v>0</v>
      </c>
      <c r="AJ51" s="36">
        <f t="shared" si="36"/>
        <v>0</v>
      </c>
      <c r="AK51" s="36">
        <f t="shared" si="36"/>
        <v>0</v>
      </c>
      <c r="AL51" s="36">
        <f t="shared" si="36"/>
        <v>0</v>
      </c>
      <c r="AM51" s="36">
        <f t="shared" si="36"/>
        <v>0</v>
      </c>
      <c r="AN51" s="36">
        <f t="shared" si="36"/>
        <v>0</v>
      </c>
      <c r="AO51" s="36">
        <f t="shared" si="37"/>
        <v>0</v>
      </c>
      <c r="AP51" s="36">
        <f t="shared" si="37"/>
        <v>0</v>
      </c>
      <c r="AQ51" s="36">
        <f t="shared" si="37"/>
        <v>0</v>
      </c>
      <c r="AR51" s="36">
        <f t="shared" si="37"/>
        <v>0</v>
      </c>
      <c r="AS51" s="36">
        <f t="shared" si="37"/>
        <v>0</v>
      </c>
      <c r="AT51" s="36">
        <f t="shared" si="37"/>
        <v>0</v>
      </c>
      <c r="AU51" s="36">
        <f t="shared" si="37"/>
        <v>0</v>
      </c>
      <c r="AV51" s="36">
        <f t="shared" si="37"/>
        <v>0</v>
      </c>
      <c r="AW51" s="36">
        <f t="shared" si="37"/>
        <v>0</v>
      </c>
      <c r="AX51" s="36">
        <f t="shared" si="37"/>
        <v>0</v>
      </c>
      <c r="AY51" s="36">
        <f t="shared" si="37"/>
        <v>0</v>
      </c>
      <c r="AZ51" s="36">
        <f t="shared" si="37"/>
        <v>0</v>
      </c>
      <c r="BA51" s="36">
        <f t="shared" si="37"/>
        <v>0</v>
      </c>
      <c r="BB51" s="36">
        <f t="shared" si="37"/>
        <v>0</v>
      </c>
      <c r="BC51" s="36">
        <f t="shared" si="37"/>
        <v>0</v>
      </c>
      <c r="BD51" s="36">
        <f t="shared" si="37"/>
        <v>0</v>
      </c>
      <c r="BE51" s="36">
        <f t="shared" si="38"/>
        <v>0</v>
      </c>
      <c r="BF51" s="36">
        <f t="shared" si="38"/>
        <v>0</v>
      </c>
      <c r="BG51" s="36">
        <f t="shared" si="38"/>
        <v>0</v>
      </c>
      <c r="BH51" s="36">
        <f t="shared" si="38"/>
        <v>0</v>
      </c>
      <c r="BI51" s="36">
        <f t="shared" si="38"/>
        <v>0</v>
      </c>
      <c r="BJ51" s="36">
        <f t="shared" si="38"/>
        <v>0</v>
      </c>
      <c r="BK51" s="36">
        <f t="shared" si="38"/>
        <v>0</v>
      </c>
      <c r="BL51" s="36">
        <f t="shared" si="38"/>
        <v>0</v>
      </c>
      <c r="BM51" s="36">
        <f t="shared" si="38"/>
        <v>0</v>
      </c>
      <c r="BN51" s="36">
        <f t="shared" si="38"/>
        <v>0</v>
      </c>
      <c r="BO51" s="36">
        <f t="shared" si="38"/>
        <v>0</v>
      </c>
      <c r="BP51" s="36">
        <f t="shared" si="38"/>
        <v>0</v>
      </c>
      <c r="BQ51" s="36">
        <f t="shared" si="39"/>
        <v>0</v>
      </c>
      <c r="BR51" s="36">
        <f t="shared" si="39"/>
        <v>0</v>
      </c>
      <c r="BS51" s="36">
        <f t="shared" si="39"/>
        <v>0</v>
      </c>
      <c r="BT51" s="36">
        <f t="shared" si="39"/>
        <v>0</v>
      </c>
      <c r="BU51" s="36">
        <f t="shared" si="39"/>
        <v>0</v>
      </c>
      <c r="BV51" s="36">
        <f t="shared" si="39"/>
        <v>0</v>
      </c>
      <c r="BW51" s="36">
        <f t="shared" si="39"/>
        <v>0</v>
      </c>
      <c r="BX51" s="36">
        <f t="shared" si="39"/>
        <v>0</v>
      </c>
      <c r="BY51" s="36">
        <f t="shared" si="39"/>
        <v>0</v>
      </c>
      <c r="BZ51" s="36">
        <f t="shared" si="39"/>
        <v>0</v>
      </c>
      <c r="CA51" s="36">
        <f t="shared" si="39"/>
        <v>0</v>
      </c>
      <c r="CC51" s="39"/>
    </row>
    <row r="52" spans="2:81" ht="19.5" customHeight="1" outlineLevel="1" x14ac:dyDescent="0.3">
      <c r="B52" s="19" t="str">
        <f t="shared" si="41"/>
        <v>Προσυμβατικός</v>
      </c>
      <c r="C52" s="53"/>
      <c r="D52" s="53"/>
      <c r="E52" s="45" t="s">
        <v>3</v>
      </c>
      <c r="F52" s="43">
        <v>45992</v>
      </c>
      <c r="G52" s="43">
        <v>45992</v>
      </c>
      <c r="H52" s="31">
        <f t="shared" si="40"/>
        <v>1</v>
      </c>
      <c r="I52" s="34">
        <f t="shared" si="35"/>
        <v>0</v>
      </c>
      <c r="J52" s="36">
        <f t="shared" si="35"/>
        <v>0</v>
      </c>
      <c r="K52" s="36">
        <f t="shared" si="35"/>
        <v>0</v>
      </c>
      <c r="L52" s="36">
        <f t="shared" si="35"/>
        <v>0</v>
      </c>
      <c r="M52" s="36">
        <f t="shared" si="35"/>
        <v>0</v>
      </c>
      <c r="N52" s="36">
        <f t="shared" si="35"/>
        <v>0</v>
      </c>
      <c r="O52" s="36">
        <f t="shared" si="35"/>
        <v>0</v>
      </c>
      <c r="P52" s="36">
        <f t="shared" si="35"/>
        <v>0</v>
      </c>
      <c r="Q52" s="36">
        <f t="shared" si="35"/>
        <v>0</v>
      </c>
      <c r="R52" s="36">
        <f t="shared" si="35"/>
        <v>0</v>
      </c>
      <c r="S52" s="36">
        <f t="shared" si="35"/>
        <v>0</v>
      </c>
      <c r="T52" s="36">
        <f t="shared" si="35"/>
        <v>0</v>
      </c>
      <c r="U52" s="36">
        <f t="shared" si="35"/>
        <v>0</v>
      </c>
      <c r="V52" s="36">
        <f t="shared" si="35"/>
        <v>0</v>
      </c>
      <c r="W52" s="36">
        <f t="shared" si="35"/>
        <v>0</v>
      </c>
      <c r="X52" s="36">
        <f t="shared" si="35"/>
        <v>0</v>
      </c>
      <c r="Y52" s="36">
        <f t="shared" si="36"/>
        <v>0</v>
      </c>
      <c r="Z52" s="36">
        <f t="shared" si="36"/>
        <v>0</v>
      </c>
      <c r="AA52" s="36">
        <f t="shared" si="36"/>
        <v>0</v>
      </c>
      <c r="AB52" s="36">
        <f t="shared" si="36"/>
        <v>0</v>
      </c>
      <c r="AC52" s="36">
        <f t="shared" si="36"/>
        <v>0</v>
      </c>
      <c r="AD52" s="36">
        <f t="shared" si="36"/>
        <v>0</v>
      </c>
      <c r="AE52" s="36" t="str">
        <f t="shared" si="36"/>
        <v>Προσυμβατικός</v>
      </c>
      <c r="AF52" s="36">
        <f t="shared" si="36"/>
        <v>0</v>
      </c>
      <c r="AG52" s="36">
        <f t="shared" si="36"/>
        <v>0</v>
      </c>
      <c r="AH52" s="36">
        <f t="shared" si="36"/>
        <v>0</v>
      </c>
      <c r="AI52" s="36">
        <f t="shared" si="36"/>
        <v>0</v>
      </c>
      <c r="AJ52" s="36">
        <f t="shared" si="36"/>
        <v>0</v>
      </c>
      <c r="AK52" s="36">
        <f t="shared" si="36"/>
        <v>0</v>
      </c>
      <c r="AL52" s="36">
        <f t="shared" si="36"/>
        <v>0</v>
      </c>
      <c r="AM52" s="36">
        <f t="shared" si="36"/>
        <v>0</v>
      </c>
      <c r="AN52" s="36">
        <f t="shared" si="36"/>
        <v>0</v>
      </c>
      <c r="AO52" s="36">
        <f t="shared" si="37"/>
        <v>0</v>
      </c>
      <c r="AP52" s="36">
        <f t="shared" si="37"/>
        <v>0</v>
      </c>
      <c r="AQ52" s="36">
        <f t="shared" si="37"/>
        <v>0</v>
      </c>
      <c r="AR52" s="36">
        <f t="shared" si="37"/>
        <v>0</v>
      </c>
      <c r="AS52" s="36">
        <f t="shared" si="37"/>
        <v>0</v>
      </c>
      <c r="AT52" s="36">
        <f t="shared" si="37"/>
        <v>0</v>
      </c>
      <c r="AU52" s="36">
        <f t="shared" si="37"/>
        <v>0</v>
      </c>
      <c r="AV52" s="36">
        <f t="shared" si="37"/>
        <v>0</v>
      </c>
      <c r="AW52" s="36">
        <f t="shared" si="37"/>
        <v>0</v>
      </c>
      <c r="AX52" s="36">
        <f t="shared" si="37"/>
        <v>0</v>
      </c>
      <c r="AY52" s="36">
        <f t="shared" si="37"/>
        <v>0</v>
      </c>
      <c r="AZ52" s="36">
        <f t="shared" si="37"/>
        <v>0</v>
      </c>
      <c r="BA52" s="36">
        <f t="shared" si="37"/>
        <v>0</v>
      </c>
      <c r="BB52" s="36">
        <f t="shared" si="37"/>
        <v>0</v>
      </c>
      <c r="BC52" s="36">
        <f t="shared" si="37"/>
        <v>0</v>
      </c>
      <c r="BD52" s="36">
        <f t="shared" si="37"/>
        <v>0</v>
      </c>
      <c r="BE52" s="36">
        <f t="shared" si="38"/>
        <v>0</v>
      </c>
      <c r="BF52" s="36">
        <f t="shared" si="38"/>
        <v>0</v>
      </c>
      <c r="BG52" s="36">
        <f t="shared" si="38"/>
        <v>0</v>
      </c>
      <c r="BH52" s="36">
        <f t="shared" si="38"/>
        <v>0</v>
      </c>
      <c r="BI52" s="36">
        <f t="shared" si="38"/>
        <v>0</v>
      </c>
      <c r="BJ52" s="36">
        <f t="shared" si="38"/>
        <v>0</v>
      </c>
      <c r="BK52" s="36">
        <f t="shared" si="38"/>
        <v>0</v>
      </c>
      <c r="BL52" s="36">
        <f t="shared" si="38"/>
        <v>0</v>
      </c>
      <c r="BM52" s="36">
        <f t="shared" si="38"/>
        <v>0</v>
      </c>
      <c r="BN52" s="36">
        <f t="shared" si="38"/>
        <v>0</v>
      </c>
      <c r="BO52" s="36">
        <f t="shared" si="38"/>
        <v>0</v>
      </c>
      <c r="BP52" s="36">
        <f t="shared" si="38"/>
        <v>0</v>
      </c>
      <c r="BQ52" s="36">
        <f t="shared" si="39"/>
        <v>0</v>
      </c>
      <c r="BR52" s="36">
        <f t="shared" si="39"/>
        <v>0</v>
      </c>
      <c r="BS52" s="36">
        <f t="shared" si="39"/>
        <v>0</v>
      </c>
      <c r="BT52" s="36">
        <f t="shared" si="39"/>
        <v>0</v>
      </c>
      <c r="BU52" s="36">
        <f t="shared" si="39"/>
        <v>0</v>
      </c>
      <c r="BV52" s="36">
        <f t="shared" si="39"/>
        <v>0</v>
      </c>
      <c r="BW52" s="36">
        <f t="shared" si="39"/>
        <v>0</v>
      </c>
      <c r="BX52" s="36">
        <f t="shared" si="39"/>
        <v>0</v>
      </c>
      <c r="BY52" s="36">
        <f t="shared" si="39"/>
        <v>0</v>
      </c>
      <c r="BZ52" s="36">
        <f t="shared" si="39"/>
        <v>0</v>
      </c>
      <c r="CA52" s="36">
        <f t="shared" si="39"/>
        <v>0</v>
      </c>
      <c r="CC52" s="39"/>
    </row>
    <row r="53" spans="2:81" ht="19.5" customHeight="1" outlineLevel="1" x14ac:dyDescent="0.3">
      <c r="B53" s="19" t="str">
        <f t="shared" si="41"/>
        <v>Σύμβαση</v>
      </c>
      <c r="C53" s="53"/>
      <c r="D53" s="53"/>
      <c r="E53" s="45" t="s">
        <v>8</v>
      </c>
      <c r="F53" s="43">
        <v>46023</v>
      </c>
      <c r="G53" s="43">
        <v>46023</v>
      </c>
      <c r="H53" s="31">
        <f t="shared" si="40"/>
        <v>1</v>
      </c>
      <c r="I53" s="34">
        <f t="shared" si="35"/>
        <v>0</v>
      </c>
      <c r="J53" s="36">
        <f t="shared" si="35"/>
        <v>0</v>
      </c>
      <c r="K53" s="36">
        <f t="shared" si="35"/>
        <v>0</v>
      </c>
      <c r="L53" s="36">
        <f t="shared" si="35"/>
        <v>0</v>
      </c>
      <c r="M53" s="36">
        <f t="shared" si="35"/>
        <v>0</v>
      </c>
      <c r="N53" s="36">
        <f t="shared" si="35"/>
        <v>0</v>
      </c>
      <c r="O53" s="36">
        <f t="shared" si="35"/>
        <v>0</v>
      </c>
      <c r="P53" s="36">
        <f t="shared" si="35"/>
        <v>0</v>
      </c>
      <c r="Q53" s="36">
        <f t="shared" si="35"/>
        <v>0</v>
      </c>
      <c r="R53" s="36">
        <f t="shared" si="35"/>
        <v>0</v>
      </c>
      <c r="S53" s="36">
        <f t="shared" si="35"/>
        <v>0</v>
      </c>
      <c r="T53" s="36">
        <f t="shared" si="35"/>
        <v>0</v>
      </c>
      <c r="U53" s="36">
        <f t="shared" si="35"/>
        <v>0</v>
      </c>
      <c r="V53" s="36">
        <f t="shared" si="35"/>
        <v>0</v>
      </c>
      <c r="W53" s="36">
        <f t="shared" si="35"/>
        <v>0</v>
      </c>
      <c r="X53" s="36">
        <f t="shared" si="35"/>
        <v>0</v>
      </c>
      <c r="Y53" s="36">
        <f t="shared" si="36"/>
        <v>0</v>
      </c>
      <c r="Z53" s="36">
        <f t="shared" si="36"/>
        <v>0</v>
      </c>
      <c r="AA53" s="36">
        <f t="shared" si="36"/>
        <v>0</v>
      </c>
      <c r="AB53" s="36">
        <f t="shared" si="36"/>
        <v>0</v>
      </c>
      <c r="AC53" s="36">
        <f t="shared" si="36"/>
        <v>0</v>
      </c>
      <c r="AD53" s="36">
        <f t="shared" si="36"/>
        <v>0</v>
      </c>
      <c r="AE53" s="36">
        <f t="shared" si="36"/>
        <v>0</v>
      </c>
      <c r="AF53" s="36" t="str">
        <f t="shared" si="36"/>
        <v>Σύμβαση</v>
      </c>
      <c r="AG53" s="36">
        <f t="shared" si="36"/>
        <v>0</v>
      </c>
      <c r="AH53" s="36">
        <f t="shared" si="36"/>
        <v>0</v>
      </c>
      <c r="AI53" s="36">
        <f t="shared" si="36"/>
        <v>0</v>
      </c>
      <c r="AJ53" s="36">
        <f t="shared" si="36"/>
        <v>0</v>
      </c>
      <c r="AK53" s="36">
        <f t="shared" si="36"/>
        <v>0</v>
      </c>
      <c r="AL53" s="36">
        <f t="shared" si="36"/>
        <v>0</v>
      </c>
      <c r="AM53" s="36">
        <f t="shared" si="36"/>
        <v>0</v>
      </c>
      <c r="AN53" s="36">
        <f t="shared" si="36"/>
        <v>0</v>
      </c>
      <c r="AO53" s="36">
        <f t="shared" si="37"/>
        <v>0</v>
      </c>
      <c r="AP53" s="36">
        <f t="shared" si="37"/>
        <v>0</v>
      </c>
      <c r="AQ53" s="36">
        <f t="shared" si="37"/>
        <v>0</v>
      </c>
      <c r="AR53" s="36">
        <f t="shared" si="37"/>
        <v>0</v>
      </c>
      <c r="AS53" s="36">
        <f t="shared" si="37"/>
        <v>0</v>
      </c>
      <c r="AT53" s="36">
        <f t="shared" si="37"/>
        <v>0</v>
      </c>
      <c r="AU53" s="36">
        <f t="shared" si="37"/>
        <v>0</v>
      </c>
      <c r="AV53" s="36">
        <f t="shared" si="37"/>
        <v>0</v>
      </c>
      <c r="AW53" s="36">
        <f t="shared" si="37"/>
        <v>0</v>
      </c>
      <c r="AX53" s="36">
        <f t="shared" si="37"/>
        <v>0</v>
      </c>
      <c r="AY53" s="36">
        <f t="shared" si="37"/>
        <v>0</v>
      </c>
      <c r="AZ53" s="36">
        <f t="shared" si="37"/>
        <v>0</v>
      </c>
      <c r="BA53" s="36">
        <f t="shared" si="37"/>
        <v>0</v>
      </c>
      <c r="BB53" s="36">
        <f t="shared" si="37"/>
        <v>0</v>
      </c>
      <c r="BC53" s="36">
        <f t="shared" si="37"/>
        <v>0</v>
      </c>
      <c r="BD53" s="36">
        <f t="shared" si="37"/>
        <v>0</v>
      </c>
      <c r="BE53" s="36">
        <f t="shared" si="38"/>
        <v>0</v>
      </c>
      <c r="BF53" s="36">
        <f t="shared" si="38"/>
        <v>0</v>
      </c>
      <c r="BG53" s="36">
        <f t="shared" si="38"/>
        <v>0</v>
      </c>
      <c r="BH53" s="36">
        <f t="shared" si="38"/>
        <v>0</v>
      </c>
      <c r="BI53" s="36">
        <f t="shared" si="38"/>
        <v>0</v>
      </c>
      <c r="BJ53" s="36">
        <f t="shared" si="38"/>
        <v>0</v>
      </c>
      <c r="BK53" s="36">
        <f t="shared" si="38"/>
        <v>0</v>
      </c>
      <c r="BL53" s="36">
        <f t="shared" si="38"/>
        <v>0</v>
      </c>
      <c r="BM53" s="36">
        <f t="shared" si="38"/>
        <v>0</v>
      </c>
      <c r="BN53" s="36">
        <f t="shared" si="38"/>
        <v>0</v>
      </c>
      <c r="BO53" s="36">
        <f t="shared" si="38"/>
        <v>0</v>
      </c>
      <c r="BP53" s="36">
        <f t="shared" si="38"/>
        <v>0</v>
      </c>
      <c r="BQ53" s="36">
        <f t="shared" si="39"/>
        <v>0</v>
      </c>
      <c r="BR53" s="36">
        <f t="shared" si="39"/>
        <v>0</v>
      </c>
      <c r="BS53" s="36">
        <f t="shared" si="39"/>
        <v>0</v>
      </c>
      <c r="BT53" s="36">
        <f t="shared" si="39"/>
        <v>0</v>
      </c>
      <c r="BU53" s="36">
        <f t="shared" si="39"/>
        <v>0</v>
      </c>
      <c r="BV53" s="36">
        <f t="shared" si="39"/>
        <v>0</v>
      </c>
      <c r="BW53" s="36">
        <f t="shared" si="39"/>
        <v>0</v>
      </c>
      <c r="BX53" s="36">
        <f t="shared" si="39"/>
        <v>0</v>
      </c>
      <c r="BY53" s="36">
        <f t="shared" si="39"/>
        <v>0</v>
      </c>
      <c r="BZ53" s="36">
        <f t="shared" si="39"/>
        <v>0</v>
      </c>
      <c r="CA53" s="36">
        <f t="shared" si="39"/>
        <v>0</v>
      </c>
      <c r="CC53" s="39"/>
    </row>
    <row r="54" spans="2:81" ht="19.5" customHeight="1" outlineLevel="1" x14ac:dyDescent="0.3">
      <c r="B54" s="19" t="str">
        <f t="shared" si="41"/>
        <v>Υλοποίηση</v>
      </c>
      <c r="C54" s="53"/>
      <c r="D54" s="53"/>
      <c r="E54" s="45" t="s">
        <v>9</v>
      </c>
      <c r="F54" s="43">
        <v>46054</v>
      </c>
      <c r="G54" s="43">
        <v>46143</v>
      </c>
      <c r="H54" s="31">
        <f t="shared" si="40"/>
        <v>4</v>
      </c>
      <c r="I54" s="34">
        <f t="shared" si="35"/>
        <v>0</v>
      </c>
      <c r="J54" s="36">
        <f t="shared" si="35"/>
        <v>0</v>
      </c>
      <c r="K54" s="36">
        <f t="shared" si="35"/>
        <v>0</v>
      </c>
      <c r="L54" s="36">
        <f t="shared" si="35"/>
        <v>0</v>
      </c>
      <c r="M54" s="36">
        <f t="shared" si="35"/>
        <v>0</v>
      </c>
      <c r="N54" s="36">
        <f t="shared" si="35"/>
        <v>0</v>
      </c>
      <c r="O54" s="36">
        <f t="shared" si="35"/>
        <v>0</v>
      </c>
      <c r="P54" s="36">
        <f t="shared" si="35"/>
        <v>0</v>
      </c>
      <c r="Q54" s="36">
        <f t="shared" si="35"/>
        <v>0</v>
      </c>
      <c r="R54" s="36">
        <f t="shared" si="35"/>
        <v>0</v>
      </c>
      <c r="S54" s="36">
        <f t="shared" si="35"/>
        <v>0</v>
      </c>
      <c r="T54" s="36">
        <f t="shared" si="35"/>
        <v>0</v>
      </c>
      <c r="U54" s="36">
        <f t="shared" si="35"/>
        <v>0</v>
      </c>
      <c r="V54" s="36">
        <f t="shared" si="35"/>
        <v>0</v>
      </c>
      <c r="W54" s="36">
        <f t="shared" si="35"/>
        <v>0</v>
      </c>
      <c r="X54" s="36">
        <f t="shared" si="35"/>
        <v>0</v>
      </c>
      <c r="Y54" s="36">
        <f t="shared" si="36"/>
        <v>0</v>
      </c>
      <c r="Z54" s="36">
        <f t="shared" si="36"/>
        <v>0</v>
      </c>
      <c r="AA54" s="36">
        <f t="shared" si="36"/>
        <v>0</v>
      </c>
      <c r="AB54" s="36">
        <f t="shared" si="36"/>
        <v>0</v>
      </c>
      <c r="AC54" s="36">
        <f t="shared" si="36"/>
        <v>0</v>
      </c>
      <c r="AD54" s="36">
        <f t="shared" si="36"/>
        <v>0</v>
      </c>
      <c r="AE54" s="36">
        <f t="shared" si="36"/>
        <v>0</v>
      </c>
      <c r="AF54" s="36">
        <f t="shared" si="36"/>
        <v>0</v>
      </c>
      <c r="AG54" s="36" t="str">
        <f t="shared" si="36"/>
        <v>Υλοποίηση</v>
      </c>
      <c r="AH54" s="36" t="str">
        <f t="shared" si="36"/>
        <v>Υλοποίηση</v>
      </c>
      <c r="AI54" s="36" t="str">
        <f t="shared" si="36"/>
        <v>Υλοποίηση</v>
      </c>
      <c r="AJ54" s="36" t="str">
        <f t="shared" si="36"/>
        <v>Υλοποίηση</v>
      </c>
      <c r="AK54" s="36">
        <f t="shared" si="36"/>
        <v>0</v>
      </c>
      <c r="AL54" s="36">
        <f t="shared" si="36"/>
        <v>0</v>
      </c>
      <c r="AM54" s="36">
        <f t="shared" si="36"/>
        <v>0</v>
      </c>
      <c r="AN54" s="36">
        <f t="shared" si="36"/>
        <v>0</v>
      </c>
      <c r="AO54" s="36">
        <f t="shared" si="37"/>
        <v>0</v>
      </c>
      <c r="AP54" s="36">
        <f t="shared" si="37"/>
        <v>0</v>
      </c>
      <c r="AQ54" s="36">
        <f t="shared" si="37"/>
        <v>0</v>
      </c>
      <c r="AR54" s="36">
        <f t="shared" si="37"/>
        <v>0</v>
      </c>
      <c r="AS54" s="36">
        <f t="shared" si="37"/>
        <v>0</v>
      </c>
      <c r="AT54" s="36">
        <f t="shared" si="37"/>
        <v>0</v>
      </c>
      <c r="AU54" s="36">
        <f t="shared" si="37"/>
        <v>0</v>
      </c>
      <c r="AV54" s="36">
        <f t="shared" si="37"/>
        <v>0</v>
      </c>
      <c r="AW54" s="36">
        <f t="shared" si="37"/>
        <v>0</v>
      </c>
      <c r="AX54" s="36">
        <f t="shared" si="37"/>
        <v>0</v>
      </c>
      <c r="AY54" s="36">
        <f t="shared" si="37"/>
        <v>0</v>
      </c>
      <c r="AZ54" s="36">
        <f t="shared" si="37"/>
        <v>0</v>
      </c>
      <c r="BA54" s="36">
        <f t="shared" si="37"/>
        <v>0</v>
      </c>
      <c r="BB54" s="36">
        <f t="shared" si="37"/>
        <v>0</v>
      </c>
      <c r="BC54" s="36">
        <f t="shared" si="37"/>
        <v>0</v>
      </c>
      <c r="BD54" s="36">
        <f t="shared" si="37"/>
        <v>0</v>
      </c>
      <c r="BE54" s="36">
        <f t="shared" si="38"/>
        <v>0</v>
      </c>
      <c r="BF54" s="36">
        <f t="shared" si="38"/>
        <v>0</v>
      </c>
      <c r="BG54" s="36">
        <f t="shared" si="38"/>
        <v>0</v>
      </c>
      <c r="BH54" s="36">
        <f t="shared" si="38"/>
        <v>0</v>
      </c>
      <c r="BI54" s="36">
        <f t="shared" si="38"/>
        <v>0</v>
      </c>
      <c r="BJ54" s="36">
        <f t="shared" si="38"/>
        <v>0</v>
      </c>
      <c r="BK54" s="36">
        <f t="shared" si="38"/>
        <v>0</v>
      </c>
      <c r="BL54" s="36">
        <f t="shared" si="38"/>
        <v>0</v>
      </c>
      <c r="BM54" s="36">
        <f t="shared" si="38"/>
        <v>0</v>
      </c>
      <c r="BN54" s="36">
        <f t="shared" si="38"/>
        <v>0</v>
      </c>
      <c r="BO54" s="36">
        <f t="shared" si="38"/>
        <v>0</v>
      </c>
      <c r="BP54" s="36">
        <f t="shared" si="38"/>
        <v>0</v>
      </c>
      <c r="BQ54" s="36">
        <f t="shared" si="39"/>
        <v>0</v>
      </c>
      <c r="BR54" s="36">
        <f t="shared" si="39"/>
        <v>0</v>
      </c>
      <c r="BS54" s="36">
        <f t="shared" si="39"/>
        <v>0</v>
      </c>
      <c r="BT54" s="36">
        <f t="shared" si="39"/>
        <v>0</v>
      </c>
      <c r="BU54" s="36">
        <f t="shared" si="39"/>
        <v>0</v>
      </c>
      <c r="BV54" s="36">
        <f t="shared" si="39"/>
        <v>0</v>
      </c>
      <c r="BW54" s="36">
        <f t="shared" si="39"/>
        <v>0</v>
      </c>
      <c r="BX54" s="36">
        <f t="shared" si="39"/>
        <v>0</v>
      </c>
      <c r="BY54" s="36">
        <f t="shared" si="39"/>
        <v>0</v>
      </c>
      <c r="BZ54" s="36">
        <f t="shared" si="39"/>
        <v>0</v>
      </c>
      <c r="CA54" s="36">
        <f t="shared" si="39"/>
        <v>0</v>
      </c>
      <c r="CC54" s="39"/>
    </row>
    <row r="55" spans="2:81" ht="18" outlineLevel="1" x14ac:dyDescent="0.3">
      <c r="B55" s="19" t="str">
        <f t="shared" si="41"/>
        <v>Ολοκλήρωση</v>
      </c>
      <c r="C55" s="53"/>
      <c r="D55" s="53"/>
      <c r="E55" s="45" t="s">
        <v>10</v>
      </c>
      <c r="F55" s="43">
        <v>46174</v>
      </c>
      <c r="G55" s="43">
        <v>46174</v>
      </c>
      <c r="H55" s="31">
        <f t="shared" si="40"/>
        <v>1</v>
      </c>
      <c r="I55" s="34">
        <f t="shared" si="35"/>
        <v>0</v>
      </c>
      <c r="J55" s="36">
        <f t="shared" si="35"/>
        <v>0</v>
      </c>
      <c r="K55" s="36">
        <f t="shared" si="35"/>
        <v>0</v>
      </c>
      <c r="L55" s="36">
        <f t="shared" si="35"/>
        <v>0</v>
      </c>
      <c r="M55" s="36">
        <f t="shared" si="35"/>
        <v>0</v>
      </c>
      <c r="N55" s="36">
        <f t="shared" si="35"/>
        <v>0</v>
      </c>
      <c r="O55" s="36">
        <f t="shared" si="35"/>
        <v>0</v>
      </c>
      <c r="P55" s="36">
        <f t="shared" si="35"/>
        <v>0</v>
      </c>
      <c r="Q55" s="36">
        <f t="shared" si="35"/>
        <v>0</v>
      </c>
      <c r="R55" s="36">
        <f t="shared" si="35"/>
        <v>0</v>
      </c>
      <c r="S55" s="36">
        <f t="shared" si="35"/>
        <v>0</v>
      </c>
      <c r="T55" s="36">
        <f t="shared" si="35"/>
        <v>0</v>
      </c>
      <c r="U55" s="36">
        <f t="shared" si="35"/>
        <v>0</v>
      </c>
      <c r="V55" s="36">
        <f t="shared" si="35"/>
        <v>0</v>
      </c>
      <c r="W55" s="36">
        <f t="shared" si="35"/>
        <v>0</v>
      </c>
      <c r="X55" s="36">
        <f t="shared" si="35"/>
        <v>0</v>
      </c>
      <c r="Y55" s="36">
        <f t="shared" si="36"/>
        <v>0</v>
      </c>
      <c r="Z55" s="36">
        <f t="shared" si="36"/>
        <v>0</v>
      </c>
      <c r="AA55" s="36">
        <f t="shared" si="36"/>
        <v>0</v>
      </c>
      <c r="AB55" s="36">
        <f t="shared" si="36"/>
        <v>0</v>
      </c>
      <c r="AC55" s="36">
        <f t="shared" si="36"/>
        <v>0</v>
      </c>
      <c r="AD55" s="36">
        <f t="shared" si="36"/>
        <v>0</v>
      </c>
      <c r="AE55" s="36">
        <f t="shared" si="36"/>
        <v>0</v>
      </c>
      <c r="AF55" s="36">
        <f t="shared" si="36"/>
        <v>0</v>
      </c>
      <c r="AG55" s="36">
        <f t="shared" si="36"/>
        <v>0</v>
      </c>
      <c r="AH55" s="36">
        <f t="shared" si="36"/>
        <v>0</v>
      </c>
      <c r="AI55" s="36">
        <f t="shared" si="36"/>
        <v>0</v>
      </c>
      <c r="AJ55" s="36">
        <f t="shared" si="36"/>
        <v>0</v>
      </c>
      <c r="AK55" s="36" t="str">
        <f t="shared" si="36"/>
        <v>Ολοκλήρωση</v>
      </c>
      <c r="AL55" s="36">
        <f t="shared" si="36"/>
        <v>0</v>
      </c>
      <c r="AM55" s="36">
        <f t="shared" si="36"/>
        <v>0</v>
      </c>
      <c r="AN55" s="36">
        <f t="shared" si="36"/>
        <v>0</v>
      </c>
      <c r="AO55" s="36">
        <f t="shared" si="37"/>
        <v>0</v>
      </c>
      <c r="AP55" s="36">
        <f t="shared" si="37"/>
        <v>0</v>
      </c>
      <c r="AQ55" s="36">
        <f t="shared" si="37"/>
        <v>0</v>
      </c>
      <c r="AR55" s="36">
        <f t="shared" si="37"/>
        <v>0</v>
      </c>
      <c r="AS55" s="36">
        <f t="shared" si="37"/>
        <v>0</v>
      </c>
      <c r="AT55" s="36">
        <f t="shared" si="37"/>
        <v>0</v>
      </c>
      <c r="AU55" s="36">
        <f t="shared" si="37"/>
        <v>0</v>
      </c>
      <c r="AV55" s="36">
        <f t="shared" si="37"/>
        <v>0</v>
      </c>
      <c r="AW55" s="36">
        <f t="shared" si="37"/>
        <v>0</v>
      </c>
      <c r="AX55" s="36">
        <f t="shared" si="37"/>
        <v>0</v>
      </c>
      <c r="AY55" s="36">
        <f t="shared" si="37"/>
        <v>0</v>
      </c>
      <c r="AZ55" s="36">
        <f t="shared" si="37"/>
        <v>0</v>
      </c>
      <c r="BA55" s="36">
        <f t="shared" si="37"/>
        <v>0</v>
      </c>
      <c r="BB55" s="36">
        <f t="shared" si="37"/>
        <v>0</v>
      </c>
      <c r="BC55" s="36">
        <f t="shared" si="37"/>
        <v>0</v>
      </c>
      <c r="BD55" s="36">
        <f t="shared" si="37"/>
        <v>0</v>
      </c>
      <c r="BE55" s="36">
        <f t="shared" si="38"/>
        <v>0</v>
      </c>
      <c r="BF55" s="36">
        <f t="shared" si="38"/>
        <v>0</v>
      </c>
      <c r="BG55" s="36">
        <f t="shared" si="38"/>
        <v>0</v>
      </c>
      <c r="BH55" s="36">
        <f t="shared" si="38"/>
        <v>0</v>
      </c>
      <c r="BI55" s="36">
        <f t="shared" si="38"/>
        <v>0</v>
      </c>
      <c r="BJ55" s="36">
        <f t="shared" si="38"/>
        <v>0</v>
      </c>
      <c r="BK55" s="36">
        <f t="shared" si="38"/>
        <v>0</v>
      </c>
      <c r="BL55" s="36">
        <f t="shared" si="38"/>
        <v>0</v>
      </c>
      <c r="BM55" s="36">
        <f t="shared" si="38"/>
        <v>0</v>
      </c>
      <c r="BN55" s="36">
        <f t="shared" si="38"/>
        <v>0</v>
      </c>
      <c r="BO55" s="36">
        <f t="shared" si="38"/>
        <v>0</v>
      </c>
      <c r="BP55" s="36">
        <f t="shared" si="38"/>
        <v>0</v>
      </c>
      <c r="BQ55" s="36">
        <f t="shared" si="39"/>
        <v>0</v>
      </c>
      <c r="BR55" s="36">
        <f t="shared" si="39"/>
        <v>0</v>
      </c>
      <c r="BS55" s="36">
        <f t="shared" si="39"/>
        <v>0</v>
      </c>
      <c r="BT55" s="36">
        <f t="shared" si="39"/>
        <v>0</v>
      </c>
      <c r="BU55" s="36">
        <f t="shared" si="39"/>
        <v>0</v>
      </c>
      <c r="BV55" s="36">
        <f t="shared" si="39"/>
        <v>0</v>
      </c>
      <c r="BW55" s="36">
        <f t="shared" si="39"/>
        <v>0</v>
      </c>
      <c r="BX55" s="36">
        <f t="shared" si="39"/>
        <v>0</v>
      </c>
      <c r="BY55" s="36">
        <f t="shared" si="39"/>
        <v>0</v>
      </c>
      <c r="BZ55" s="36">
        <f t="shared" si="39"/>
        <v>0</v>
      </c>
      <c r="CA55" s="36">
        <f t="shared" si="39"/>
        <v>0</v>
      </c>
      <c r="CC55" s="39"/>
    </row>
    <row r="56" spans="2:81" ht="11.25" customHeight="1" thickBot="1" x14ac:dyDescent="0.35">
      <c r="B56" s="19"/>
      <c r="C56" s="44"/>
      <c r="D56" s="57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58"/>
      <c r="AX56" s="58"/>
      <c r="AY56" s="58"/>
      <c r="AZ56" s="58"/>
      <c r="BA56" s="58"/>
      <c r="BB56" s="58"/>
      <c r="BC56" s="58"/>
      <c r="BD56" s="58"/>
      <c r="BE56" s="58"/>
      <c r="BF56" s="58"/>
      <c r="BG56" s="58"/>
      <c r="BH56" s="58"/>
      <c r="BI56" s="58"/>
      <c r="BJ56" s="58"/>
      <c r="BK56" s="58"/>
      <c r="BL56" s="58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8"/>
      <c r="CA56" s="58"/>
      <c r="CC56" s="39"/>
    </row>
    <row r="57" spans="2:81" ht="19.95" customHeight="1" x14ac:dyDescent="0.3">
      <c r="B57" s="18">
        <v>100</v>
      </c>
      <c r="C57" s="41" t="s">
        <v>21</v>
      </c>
      <c r="D57" s="41" t="s">
        <v>44</v>
      </c>
      <c r="E57" s="30"/>
      <c r="F57" s="40">
        <f>MIN(F58:F63)</f>
        <v>45627</v>
      </c>
      <c r="G57" s="40">
        <f>MAX(G58:G63)</f>
        <v>46174</v>
      </c>
      <c r="H57" s="42">
        <f>COUNTIF(I57:CA57,100)</f>
        <v>19</v>
      </c>
      <c r="I57" s="32">
        <f t="shared" ref="I57:X63" si="42">IF(AND(($F57&lt;=I$8),($G57&gt;=I$8)),$B57,0)</f>
        <v>0</v>
      </c>
      <c r="J57" s="33">
        <f t="shared" si="42"/>
        <v>0</v>
      </c>
      <c r="K57" s="33">
        <f t="shared" si="42"/>
        <v>0</v>
      </c>
      <c r="L57" s="33">
        <f t="shared" si="42"/>
        <v>0</v>
      </c>
      <c r="M57" s="33">
        <f t="shared" si="42"/>
        <v>0</v>
      </c>
      <c r="N57" s="33">
        <f t="shared" si="42"/>
        <v>0</v>
      </c>
      <c r="O57" s="33">
        <f t="shared" si="42"/>
        <v>0</v>
      </c>
      <c r="P57" s="33">
        <f t="shared" si="42"/>
        <v>0</v>
      </c>
      <c r="Q57" s="33">
        <f t="shared" si="42"/>
        <v>0</v>
      </c>
      <c r="R57" s="33">
        <f t="shared" si="42"/>
        <v>0</v>
      </c>
      <c r="S57" s="33">
        <f t="shared" si="42"/>
        <v>100</v>
      </c>
      <c r="T57" s="33">
        <f t="shared" si="42"/>
        <v>100</v>
      </c>
      <c r="U57" s="33">
        <f t="shared" si="42"/>
        <v>100</v>
      </c>
      <c r="V57" s="33">
        <f t="shared" si="42"/>
        <v>100</v>
      </c>
      <c r="W57" s="33">
        <f t="shared" si="42"/>
        <v>100</v>
      </c>
      <c r="X57" s="33">
        <f t="shared" si="42"/>
        <v>100</v>
      </c>
      <c r="Y57" s="33">
        <f t="shared" ref="Y57:AN63" si="43">IF(AND(($F57&lt;=Y$8),($G57&gt;=Y$8)),$B57,0)</f>
        <v>100</v>
      </c>
      <c r="Z57" s="33">
        <f t="shared" si="43"/>
        <v>100</v>
      </c>
      <c r="AA57" s="33">
        <f t="shared" si="43"/>
        <v>100</v>
      </c>
      <c r="AB57" s="33">
        <f t="shared" si="43"/>
        <v>100</v>
      </c>
      <c r="AC57" s="33">
        <f t="shared" si="43"/>
        <v>100</v>
      </c>
      <c r="AD57" s="33">
        <f t="shared" si="43"/>
        <v>100</v>
      </c>
      <c r="AE57" s="33">
        <f t="shared" si="43"/>
        <v>100</v>
      </c>
      <c r="AF57" s="33">
        <f t="shared" si="43"/>
        <v>100</v>
      </c>
      <c r="AG57" s="33">
        <f t="shared" si="43"/>
        <v>100</v>
      </c>
      <c r="AH57" s="33">
        <f t="shared" si="43"/>
        <v>100</v>
      </c>
      <c r="AI57" s="33">
        <f t="shared" si="43"/>
        <v>100</v>
      </c>
      <c r="AJ57" s="33">
        <f t="shared" si="43"/>
        <v>100</v>
      </c>
      <c r="AK57" s="33">
        <f t="shared" si="43"/>
        <v>100</v>
      </c>
      <c r="AL57" s="33">
        <f t="shared" si="43"/>
        <v>0</v>
      </c>
      <c r="AM57" s="33">
        <f t="shared" si="43"/>
        <v>0</v>
      </c>
      <c r="AN57" s="33">
        <f t="shared" si="43"/>
        <v>0</v>
      </c>
      <c r="AO57" s="33">
        <f t="shared" ref="AO57:BD63" si="44">IF(AND(($F57&lt;=AO$8),($G57&gt;=AO$8)),$B57,0)</f>
        <v>0</v>
      </c>
      <c r="AP57" s="33">
        <f t="shared" si="44"/>
        <v>0</v>
      </c>
      <c r="AQ57" s="33">
        <f t="shared" si="44"/>
        <v>0</v>
      </c>
      <c r="AR57" s="33">
        <f t="shared" si="44"/>
        <v>0</v>
      </c>
      <c r="AS57" s="33">
        <f t="shared" si="44"/>
        <v>0</v>
      </c>
      <c r="AT57" s="33">
        <f t="shared" si="44"/>
        <v>0</v>
      </c>
      <c r="AU57" s="33">
        <f t="shared" si="44"/>
        <v>0</v>
      </c>
      <c r="AV57" s="33">
        <f t="shared" si="44"/>
        <v>0</v>
      </c>
      <c r="AW57" s="33">
        <f t="shared" si="44"/>
        <v>0</v>
      </c>
      <c r="AX57" s="33">
        <f t="shared" si="44"/>
        <v>0</v>
      </c>
      <c r="AY57" s="33">
        <f t="shared" si="44"/>
        <v>0</v>
      </c>
      <c r="AZ57" s="33">
        <f t="shared" si="44"/>
        <v>0</v>
      </c>
      <c r="BA57" s="33">
        <f t="shared" si="44"/>
        <v>0</v>
      </c>
      <c r="BB57" s="33">
        <f t="shared" si="44"/>
        <v>0</v>
      </c>
      <c r="BC57" s="33">
        <f t="shared" si="44"/>
        <v>0</v>
      </c>
      <c r="BD57" s="33">
        <f t="shared" si="44"/>
        <v>0</v>
      </c>
      <c r="BE57" s="33">
        <f t="shared" ref="BE57:BT63" si="45">IF(AND(($F57&lt;=BE$8),($G57&gt;=BE$8)),$B57,0)</f>
        <v>0</v>
      </c>
      <c r="BF57" s="33">
        <f t="shared" si="45"/>
        <v>0</v>
      </c>
      <c r="BG57" s="33">
        <f t="shared" si="45"/>
        <v>0</v>
      </c>
      <c r="BH57" s="33">
        <f t="shared" si="45"/>
        <v>0</v>
      </c>
      <c r="BI57" s="33">
        <f t="shared" si="45"/>
        <v>0</v>
      </c>
      <c r="BJ57" s="33">
        <f t="shared" si="45"/>
        <v>0</v>
      </c>
      <c r="BK57" s="33">
        <f t="shared" si="45"/>
        <v>0</v>
      </c>
      <c r="BL57" s="33">
        <f t="shared" si="45"/>
        <v>0</v>
      </c>
      <c r="BM57" s="33">
        <f t="shared" si="45"/>
        <v>0</v>
      </c>
      <c r="BN57" s="33">
        <f t="shared" si="45"/>
        <v>0</v>
      </c>
      <c r="BO57" s="33">
        <f t="shared" si="45"/>
        <v>0</v>
      </c>
      <c r="BP57" s="33">
        <f t="shared" si="45"/>
        <v>0</v>
      </c>
      <c r="BQ57" s="33">
        <f t="shared" si="45"/>
        <v>0</v>
      </c>
      <c r="BR57" s="33">
        <f t="shared" si="45"/>
        <v>0</v>
      </c>
      <c r="BS57" s="33">
        <f t="shared" si="45"/>
        <v>0</v>
      </c>
      <c r="BT57" s="33">
        <f t="shared" si="45"/>
        <v>0</v>
      </c>
      <c r="BU57" s="33">
        <f t="shared" ref="BQ57:CA63" si="46">IF(AND(($F57&lt;=BU$8),($G57&gt;=BU$8)),$B57,0)</f>
        <v>0</v>
      </c>
      <c r="BV57" s="33">
        <f t="shared" si="46"/>
        <v>0</v>
      </c>
      <c r="BW57" s="33">
        <f t="shared" si="46"/>
        <v>0</v>
      </c>
      <c r="BX57" s="33">
        <f t="shared" si="46"/>
        <v>0</v>
      </c>
      <c r="BY57" s="33">
        <f t="shared" si="46"/>
        <v>0</v>
      </c>
      <c r="BZ57" s="33">
        <f t="shared" si="46"/>
        <v>0</v>
      </c>
      <c r="CA57" s="33">
        <f t="shared" si="46"/>
        <v>0</v>
      </c>
      <c r="CC57" s="39"/>
    </row>
    <row r="58" spans="2:81" ht="18" customHeight="1" outlineLevel="1" x14ac:dyDescent="0.3">
      <c r="B58" s="19" t="str">
        <f>E58</f>
        <v>Προδημοπρασιακός</v>
      </c>
      <c r="C58" s="52" t="s">
        <v>47</v>
      </c>
      <c r="D58" s="52" t="s">
        <v>52</v>
      </c>
      <c r="E58" s="45" t="s">
        <v>1</v>
      </c>
      <c r="F58" s="43">
        <v>45627</v>
      </c>
      <c r="G58" s="43">
        <v>45627</v>
      </c>
      <c r="H58" s="31">
        <f t="shared" ref="H58:H63" si="47">COUNTIF(I58:CA58,E58)</f>
        <v>1</v>
      </c>
      <c r="I58" s="34">
        <f t="shared" si="42"/>
        <v>0</v>
      </c>
      <c r="J58" s="35">
        <f t="shared" si="42"/>
        <v>0</v>
      </c>
      <c r="K58" s="36">
        <f t="shared" si="42"/>
        <v>0</v>
      </c>
      <c r="L58" s="36">
        <f t="shared" si="42"/>
        <v>0</v>
      </c>
      <c r="M58" s="36">
        <f t="shared" si="42"/>
        <v>0</v>
      </c>
      <c r="N58" s="36">
        <f t="shared" si="42"/>
        <v>0</v>
      </c>
      <c r="O58" s="36">
        <f t="shared" si="42"/>
        <v>0</v>
      </c>
      <c r="P58" s="36">
        <f t="shared" si="42"/>
        <v>0</v>
      </c>
      <c r="Q58" s="36">
        <f t="shared" si="42"/>
        <v>0</v>
      </c>
      <c r="R58" s="36">
        <f t="shared" si="42"/>
        <v>0</v>
      </c>
      <c r="S58" s="36" t="str">
        <f t="shared" si="42"/>
        <v>Προδημοπρασιακός</v>
      </c>
      <c r="T58" s="36">
        <f t="shared" si="42"/>
        <v>0</v>
      </c>
      <c r="U58" s="36">
        <f t="shared" si="42"/>
        <v>0</v>
      </c>
      <c r="V58" s="36">
        <f t="shared" si="42"/>
        <v>0</v>
      </c>
      <c r="W58" s="36">
        <f t="shared" si="42"/>
        <v>0</v>
      </c>
      <c r="X58" s="36">
        <f t="shared" si="42"/>
        <v>0</v>
      </c>
      <c r="Y58" s="36">
        <f t="shared" si="43"/>
        <v>0</v>
      </c>
      <c r="Z58" s="36">
        <f t="shared" si="43"/>
        <v>0</v>
      </c>
      <c r="AA58" s="36">
        <f t="shared" si="43"/>
        <v>0</v>
      </c>
      <c r="AB58" s="36">
        <f t="shared" si="43"/>
        <v>0</v>
      </c>
      <c r="AC58" s="36">
        <f t="shared" si="43"/>
        <v>0</v>
      </c>
      <c r="AD58" s="36">
        <f t="shared" si="43"/>
        <v>0</v>
      </c>
      <c r="AE58" s="36">
        <f t="shared" si="43"/>
        <v>0</v>
      </c>
      <c r="AF58" s="36">
        <f t="shared" si="43"/>
        <v>0</v>
      </c>
      <c r="AG58" s="36">
        <f t="shared" si="43"/>
        <v>0</v>
      </c>
      <c r="AH58" s="36">
        <f t="shared" si="43"/>
        <v>0</v>
      </c>
      <c r="AI58" s="36">
        <f t="shared" si="43"/>
        <v>0</v>
      </c>
      <c r="AJ58" s="36">
        <f t="shared" si="43"/>
        <v>0</v>
      </c>
      <c r="AK58" s="36">
        <f t="shared" si="43"/>
        <v>0</v>
      </c>
      <c r="AL58" s="36">
        <f t="shared" si="43"/>
        <v>0</v>
      </c>
      <c r="AM58" s="36">
        <f t="shared" si="43"/>
        <v>0</v>
      </c>
      <c r="AN58" s="36">
        <f t="shared" si="43"/>
        <v>0</v>
      </c>
      <c r="AO58" s="36">
        <f t="shared" si="44"/>
        <v>0</v>
      </c>
      <c r="AP58" s="36">
        <f t="shared" si="44"/>
        <v>0</v>
      </c>
      <c r="AQ58" s="36">
        <f t="shared" si="44"/>
        <v>0</v>
      </c>
      <c r="AR58" s="36">
        <f t="shared" si="44"/>
        <v>0</v>
      </c>
      <c r="AS58" s="36">
        <f t="shared" si="44"/>
        <v>0</v>
      </c>
      <c r="AT58" s="36">
        <f t="shared" si="44"/>
        <v>0</v>
      </c>
      <c r="AU58" s="36">
        <f t="shared" si="44"/>
        <v>0</v>
      </c>
      <c r="AV58" s="36">
        <f t="shared" si="44"/>
        <v>0</v>
      </c>
      <c r="AW58" s="36">
        <f t="shared" si="44"/>
        <v>0</v>
      </c>
      <c r="AX58" s="36">
        <f t="shared" si="44"/>
        <v>0</v>
      </c>
      <c r="AY58" s="36">
        <f t="shared" si="44"/>
        <v>0</v>
      </c>
      <c r="AZ58" s="36">
        <f t="shared" si="44"/>
        <v>0</v>
      </c>
      <c r="BA58" s="36">
        <f t="shared" si="44"/>
        <v>0</v>
      </c>
      <c r="BB58" s="36">
        <f t="shared" si="44"/>
        <v>0</v>
      </c>
      <c r="BC58" s="36">
        <f t="shared" si="44"/>
        <v>0</v>
      </c>
      <c r="BD58" s="36">
        <f t="shared" si="44"/>
        <v>0</v>
      </c>
      <c r="BE58" s="36">
        <f t="shared" si="45"/>
        <v>0</v>
      </c>
      <c r="BF58" s="36">
        <f t="shared" si="45"/>
        <v>0</v>
      </c>
      <c r="BG58" s="36">
        <f t="shared" si="45"/>
        <v>0</v>
      </c>
      <c r="BH58" s="36">
        <f t="shared" si="45"/>
        <v>0</v>
      </c>
      <c r="BI58" s="36">
        <f t="shared" si="45"/>
        <v>0</v>
      </c>
      <c r="BJ58" s="36">
        <f t="shared" si="45"/>
        <v>0</v>
      </c>
      <c r="BK58" s="36">
        <f t="shared" si="45"/>
        <v>0</v>
      </c>
      <c r="BL58" s="36">
        <f t="shared" si="45"/>
        <v>0</v>
      </c>
      <c r="BM58" s="36">
        <f t="shared" si="45"/>
        <v>0</v>
      </c>
      <c r="BN58" s="36">
        <f t="shared" si="45"/>
        <v>0</v>
      </c>
      <c r="BO58" s="36">
        <f t="shared" si="45"/>
        <v>0</v>
      </c>
      <c r="BP58" s="36">
        <f t="shared" si="45"/>
        <v>0</v>
      </c>
      <c r="BQ58" s="36">
        <f t="shared" si="46"/>
        <v>0</v>
      </c>
      <c r="BR58" s="36">
        <f t="shared" si="46"/>
        <v>0</v>
      </c>
      <c r="BS58" s="36">
        <f t="shared" si="46"/>
        <v>0</v>
      </c>
      <c r="BT58" s="36">
        <f t="shared" si="46"/>
        <v>0</v>
      </c>
      <c r="BU58" s="36">
        <f t="shared" si="46"/>
        <v>0</v>
      </c>
      <c r="BV58" s="36">
        <f t="shared" si="46"/>
        <v>0</v>
      </c>
      <c r="BW58" s="36">
        <f t="shared" si="46"/>
        <v>0</v>
      </c>
      <c r="BX58" s="36">
        <f t="shared" si="46"/>
        <v>0</v>
      </c>
      <c r="BY58" s="36">
        <f t="shared" si="46"/>
        <v>0</v>
      </c>
      <c r="BZ58" s="36">
        <f t="shared" si="46"/>
        <v>0</v>
      </c>
      <c r="CA58" s="36">
        <f t="shared" si="46"/>
        <v>0</v>
      </c>
      <c r="CC58" s="39"/>
    </row>
    <row r="59" spans="2:81" ht="19.5" customHeight="1" outlineLevel="1" x14ac:dyDescent="0.3">
      <c r="B59" s="19" t="str">
        <f t="shared" ref="B59:B63" si="48">E59</f>
        <v>Δημοπράτηση</v>
      </c>
      <c r="C59" s="53"/>
      <c r="D59" s="53"/>
      <c r="E59" s="45" t="s">
        <v>2</v>
      </c>
      <c r="F59" s="43">
        <v>45658</v>
      </c>
      <c r="G59" s="43">
        <v>45962</v>
      </c>
      <c r="H59" s="31">
        <f t="shared" si="47"/>
        <v>11</v>
      </c>
      <c r="I59" s="34">
        <f t="shared" si="42"/>
        <v>0</v>
      </c>
      <c r="J59" s="36">
        <f t="shared" si="42"/>
        <v>0</v>
      </c>
      <c r="K59" s="36">
        <f t="shared" si="42"/>
        <v>0</v>
      </c>
      <c r="L59" s="36">
        <f t="shared" si="42"/>
        <v>0</v>
      </c>
      <c r="M59" s="36">
        <f t="shared" si="42"/>
        <v>0</v>
      </c>
      <c r="N59" s="36">
        <f t="shared" si="42"/>
        <v>0</v>
      </c>
      <c r="O59" s="36">
        <f t="shared" si="42"/>
        <v>0</v>
      </c>
      <c r="P59" s="36">
        <f t="shared" si="42"/>
        <v>0</v>
      </c>
      <c r="Q59" s="36">
        <f t="shared" si="42"/>
        <v>0</v>
      </c>
      <c r="R59" s="36">
        <f t="shared" si="42"/>
        <v>0</v>
      </c>
      <c r="S59" s="36">
        <f t="shared" si="42"/>
        <v>0</v>
      </c>
      <c r="T59" s="36" t="str">
        <f t="shared" si="42"/>
        <v>Δημοπράτηση</v>
      </c>
      <c r="U59" s="36" t="str">
        <f t="shared" si="42"/>
        <v>Δημοπράτηση</v>
      </c>
      <c r="V59" s="36" t="str">
        <f t="shared" si="42"/>
        <v>Δημοπράτηση</v>
      </c>
      <c r="W59" s="36" t="str">
        <f t="shared" si="42"/>
        <v>Δημοπράτηση</v>
      </c>
      <c r="X59" s="36" t="str">
        <f t="shared" si="42"/>
        <v>Δημοπράτηση</v>
      </c>
      <c r="Y59" s="36" t="str">
        <f t="shared" si="43"/>
        <v>Δημοπράτηση</v>
      </c>
      <c r="Z59" s="36" t="str">
        <f t="shared" si="43"/>
        <v>Δημοπράτηση</v>
      </c>
      <c r="AA59" s="36" t="str">
        <f t="shared" si="43"/>
        <v>Δημοπράτηση</v>
      </c>
      <c r="AB59" s="36" t="str">
        <f t="shared" si="43"/>
        <v>Δημοπράτηση</v>
      </c>
      <c r="AC59" s="36" t="str">
        <f t="shared" si="43"/>
        <v>Δημοπράτηση</v>
      </c>
      <c r="AD59" s="36" t="str">
        <f t="shared" si="43"/>
        <v>Δημοπράτηση</v>
      </c>
      <c r="AE59" s="36">
        <f t="shared" si="43"/>
        <v>0</v>
      </c>
      <c r="AF59" s="36">
        <f t="shared" si="43"/>
        <v>0</v>
      </c>
      <c r="AG59" s="36">
        <f t="shared" si="43"/>
        <v>0</v>
      </c>
      <c r="AH59" s="36">
        <f t="shared" si="43"/>
        <v>0</v>
      </c>
      <c r="AI59" s="36">
        <f t="shared" si="43"/>
        <v>0</v>
      </c>
      <c r="AJ59" s="36">
        <f t="shared" si="43"/>
        <v>0</v>
      </c>
      <c r="AK59" s="36">
        <f t="shared" si="43"/>
        <v>0</v>
      </c>
      <c r="AL59" s="36">
        <f t="shared" si="43"/>
        <v>0</v>
      </c>
      <c r="AM59" s="36">
        <f t="shared" si="43"/>
        <v>0</v>
      </c>
      <c r="AN59" s="36">
        <f t="shared" si="43"/>
        <v>0</v>
      </c>
      <c r="AO59" s="36">
        <f t="shared" si="44"/>
        <v>0</v>
      </c>
      <c r="AP59" s="36">
        <f t="shared" si="44"/>
        <v>0</v>
      </c>
      <c r="AQ59" s="36">
        <f t="shared" si="44"/>
        <v>0</v>
      </c>
      <c r="AR59" s="36">
        <f t="shared" si="44"/>
        <v>0</v>
      </c>
      <c r="AS59" s="36">
        <f t="shared" si="44"/>
        <v>0</v>
      </c>
      <c r="AT59" s="36">
        <f t="shared" si="44"/>
        <v>0</v>
      </c>
      <c r="AU59" s="36">
        <f t="shared" si="44"/>
        <v>0</v>
      </c>
      <c r="AV59" s="36">
        <f t="shared" si="44"/>
        <v>0</v>
      </c>
      <c r="AW59" s="36">
        <f t="shared" si="44"/>
        <v>0</v>
      </c>
      <c r="AX59" s="36">
        <f t="shared" si="44"/>
        <v>0</v>
      </c>
      <c r="AY59" s="36">
        <f t="shared" si="44"/>
        <v>0</v>
      </c>
      <c r="AZ59" s="36">
        <f t="shared" si="44"/>
        <v>0</v>
      </c>
      <c r="BA59" s="36">
        <f t="shared" si="44"/>
        <v>0</v>
      </c>
      <c r="BB59" s="36">
        <f t="shared" si="44"/>
        <v>0</v>
      </c>
      <c r="BC59" s="36">
        <f t="shared" si="44"/>
        <v>0</v>
      </c>
      <c r="BD59" s="36">
        <f t="shared" si="44"/>
        <v>0</v>
      </c>
      <c r="BE59" s="36">
        <f t="shared" si="45"/>
        <v>0</v>
      </c>
      <c r="BF59" s="36">
        <f t="shared" si="45"/>
        <v>0</v>
      </c>
      <c r="BG59" s="36">
        <f t="shared" si="45"/>
        <v>0</v>
      </c>
      <c r="BH59" s="36">
        <f t="shared" si="45"/>
        <v>0</v>
      </c>
      <c r="BI59" s="36">
        <f t="shared" si="45"/>
        <v>0</v>
      </c>
      <c r="BJ59" s="36">
        <f t="shared" si="45"/>
        <v>0</v>
      </c>
      <c r="BK59" s="36">
        <f t="shared" si="45"/>
        <v>0</v>
      </c>
      <c r="BL59" s="36">
        <f t="shared" si="45"/>
        <v>0</v>
      </c>
      <c r="BM59" s="36">
        <f t="shared" si="45"/>
        <v>0</v>
      </c>
      <c r="BN59" s="36">
        <f t="shared" si="45"/>
        <v>0</v>
      </c>
      <c r="BO59" s="36">
        <f t="shared" si="45"/>
        <v>0</v>
      </c>
      <c r="BP59" s="36">
        <f t="shared" si="45"/>
        <v>0</v>
      </c>
      <c r="BQ59" s="36">
        <f t="shared" si="46"/>
        <v>0</v>
      </c>
      <c r="BR59" s="36">
        <f t="shared" si="46"/>
        <v>0</v>
      </c>
      <c r="BS59" s="36">
        <f t="shared" si="46"/>
        <v>0</v>
      </c>
      <c r="BT59" s="36">
        <f t="shared" si="46"/>
        <v>0</v>
      </c>
      <c r="BU59" s="36">
        <f t="shared" si="46"/>
        <v>0</v>
      </c>
      <c r="BV59" s="36">
        <f t="shared" si="46"/>
        <v>0</v>
      </c>
      <c r="BW59" s="36">
        <f t="shared" si="46"/>
        <v>0</v>
      </c>
      <c r="BX59" s="36">
        <f t="shared" si="46"/>
        <v>0</v>
      </c>
      <c r="BY59" s="36">
        <f t="shared" si="46"/>
        <v>0</v>
      </c>
      <c r="BZ59" s="36">
        <f t="shared" si="46"/>
        <v>0</v>
      </c>
      <c r="CA59" s="36">
        <f t="shared" si="46"/>
        <v>0</v>
      </c>
      <c r="CC59" s="39"/>
    </row>
    <row r="60" spans="2:81" ht="19.5" customHeight="1" outlineLevel="1" x14ac:dyDescent="0.3">
      <c r="B60" s="19" t="str">
        <f t="shared" si="48"/>
        <v>Προσυμβατικός</v>
      </c>
      <c r="C60" s="53"/>
      <c r="D60" s="53"/>
      <c r="E60" s="45" t="s">
        <v>3</v>
      </c>
      <c r="F60" s="43">
        <v>45992</v>
      </c>
      <c r="G60" s="43">
        <v>45992</v>
      </c>
      <c r="H60" s="31">
        <f t="shared" si="47"/>
        <v>1</v>
      </c>
      <c r="I60" s="34">
        <f t="shared" si="42"/>
        <v>0</v>
      </c>
      <c r="J60" s="36">
        <f t="shared" si="42"/>
        <v>0</v>
      </c>
      <c r="K60" s="36">
        <f t="shared" si="42"/>
        <v>0</v>
      </c>
      <c r="L60" s="36">
        <f t="shared" si="42"/>
        <v>0</v>
      </c>
      <c r="M60" s="36">
        <f t="shared" si="42"/>
        <v>0</v>
      </c>
      <c r="N60" s="36">
        <f t="shared" si="42"/>
        <v>0</v>
      </c>
      <c r="O60" s="36">
        <f t="shared" si="42"/>
        <v>0</v>
      </c>
      <c r="P60" s="36">
        <f t="shared" si="42"/>
        <v>0</v>
      </c>
      <c r="Q60" s="36">
        <f t="shared" si="42"/>
        <v>0</v>
      </c>
      <c r="R60" s="36">
        <f t="shared" si="42"/>
        <v>0</v>
      </c>
      <c r="S60" s="36">
        <f t="shared" si="42"/>
        <v>0</v>
      </c>
      <c r="T60" s="36">
        <f t="shared" si="42"/>
        <v>0</v>
      </c>
      <c r="U60" s="36">
        <f t="shared" si="42"/>
        <v>0</v>
      </c>
      <c r="V60" s="36">
        <f t="shared" si="42"/>
        <v>0</v>
      </c>
      <c r="W60" s="36">
        <f t="shared" si="42"/>
        <v>0</v>
      </c>
      <c r="X60" s="36">
        <f t="shared" si="42"/>
        <v>0</v>
      </c>
      <c r="Y60" s="36">
        <f t="shared" si="43"/>
        <v>0</v>
      </c>
      <c r="Z60" s="36">
        <f t="shared" si="43"/>
        <v>0</v>
      </c>
      <c r="AA60" s="36">
        <f t="shared" si="43"/>
        <v>0</v>
      </c>
      <c r="AB60" s="36">
        <f t="shared" si="43"/>
        <v>0</v>
      </c>
      <c r="AC60" s="36">
        <f t="shared" si="43"/>
        <v>0</v>
      </c>
      <c r="AD60" s="36">
        <f t="shared" si="43"/>
        <v>0</v>
      </c>
      <c r="AE60" s="36" t="str">
        <f t="shared" si="43"/>
        <v>Προσυμβατικός</v>
      </c>
      <c r="AF60" s="36">
        <f t="shared" si="43"/>
        <v>0</v>
      </c>
      <c r="AG60" s="36">
        <f t="shared" si="43"/>
        <v>0</v>
      </c>
      <c r="AH60" s="36">
        <f t="shared" si="43"/>
        <v>0</v>
      </c>
      <c r="AI60" s="36">
        <f t="shared" si="43"/>
        <v>0</v>
      </c>
      <c r="AJ60" s="36">
        <f t="shared" si="43"/>
        <v>0</v>
      </c>
      <c r="AK60" s="36">
        <f t="shared" si="43"/>
        <v>0</v>
      </c>
      <c r="AL60" s="36">
        <f t="shared" si="43"/>
        <v>0</v>
      </c>
      <c r="AM60" s="36">
        <f t="shared" si="43"/>
        <v>0</v>
      </c>
      <c r="AN60" s="36">
        <f t="shared" si="43"/>
        <v>0</v>
      </c>
      <c r="AO60" s="36">
        <f t="shared" si="44"/>
        <v>0</v>
      </c>
      <c r="AP60" s="36">
        <f t="shared" si="44"/>
        <v>0</v>
      </c>
      <c r="AQ60" s="36">
        <f t="shared" si="44"/>
        <v>0</v>
      </c>
      <c r="AR60" s="36">
        <f t="shared" si="44"/>
        <v>0</v>
      </c>
      <c r="AS60" s="36">
        <f t="shared" si="44"/>
        <v>0</v>
      </c>
      <c r="AT60" s="36">
        <f t="shared" si="44"/>
        <v>0</v>
      </c>
      <c r="AU60" s="36">
        <f t="shared" si="44"/>
        <v>0</v>
      </c>
      <c r="AV60" s="36">
        <f t="shared" si="44"/>
        <v>0</v>
      </c>
      <c r="AW60" s="36">
        <f t="shared" si="44"/>
        <v>0</v>
      </c>
      <c r="AX60" s="36">
        <f t="shared" si="44"/>
        <v>0</v>
      </c>
      <c r="AY60" s="36">
        <f t="shared" si="44"/>
        <v>0</v>
      </c>
      <c r="AZ60" s="36">
        <f t="shared" si="44"/>
        <v>0</v>
      </c>
      <c r="BA60" s="36">
        <f t="shared" si="44"/>
        <v>0</v>
      </c>
      <c r="BB60" s="36">
        <f t="shared" si="44"/>
        <v>0</v>
      </c>
      <c r="BC60" s="36">
        <f t="shared" si="44"/>
        <v>0</v>
      </c>
      <c r="BD60" s="36">
        <f t="shared" si="44"/>
        <v>0</v>
      </c>
      <c r="BE60" s="36">
        <f t="shared" si="45"/>
        <v>0</v>
      </c>
      <c r="BF60" s="36">
        <f t="shared" si="45"/>
        <v>0</v>
      </c>
      <c r="BG60" s="36">
        <f t="shared" si="45"/>
        <v>0</v>
      </c>
      <c r="BH60" s="36">
        <f t="shared" si="45"/>
        <v>0</v>
      </c>
      <c r="BI60" s="36">
        <f t="shared" si="45"/>
        <v>0</v>
      </c>
      <c r="BJ60" s="36">
        <f t="shared" si="45"/>
        <v>0</v>
      </c>
      <c r="BK60" s="36">
        <f t="shared" si="45"/>
        <v>0</v>
      </c>
      <c r="BL60" s="36">
        <f t="shared" si="45"/>
        <v>0</v>
      </c>
      <c r="BM60" s="36">
        <f t="shared" si="45"/>
        <v>0</v>
      </c>
      <c r="BN60" s="36">
        <f t="shared" si="45"/>
        <v>0</v>
      </c>
      <c r="BO60" s="36">
        <f t="shared" si="45"/>
        <v>0</v>
      </c>
      <c r="BP60" s="36">
        <f t="shared" si="45"/>
        <v>0</v>
      </c>
      <c r="BQ60" s="36">
        <f t="shared" si="46"/>
        <v>0</v>
      </c>
      <c r="BR60" s="36">
        <f t="shared" si="46"/>
        <v>0</v>
      </c>
      <c r="BS60" s="36">
        <f t="shared" si="46"/>
        <v>0</v>
      </c>
      <c r="BT60" s="36">
        <f t="shared" si="46"/>
        <v>0</v>
      </c>
      <c r="BU60" s="36">
        <f t="shared" si="46"/>
        <v>0</v>
      </c>
      <c r="BV60" s="36">
        <f t="shared" si="46"/>
        <v>0</v>
      </c>
      <c r="BW60" s="36">
        <f t="shared" si="46"/>
        <v>0</v>
      </c>
      <c r="BX60" s="36">
        <f t="shared" si="46"/>
        <v>0</v>
      </c>
      <c r="BY60" s="36">
        <f t="shared" si="46"/>
        <v>0</v>
      </c>
      <c r="BZ60" s="36">
        <f t="shared" si="46"/>
        <v>0</v>
      </c>
      <c r="CA60" s="36">
        <f t="shared" si="46"/>
        <v>0</v>
      </c>
      <c r="CC60" s="39"/>
    </row>
    <row r="61" spans="2:81" ht="19.5" customHeight="1" outlineLevel="1" x14ac:dyDescent="0.3">
      <c r="B61" s="19" t="str">
        <f t="shared" si="48"/>
        <v>Σύμβαση</v>
      </c>
      <c r="C61" s="53"/>
      <c r="D61" s="53"/>
      <c r="E61" s="45" t="s">
        <v>8</v>
      </c>
      <c r="F61" s="43">
        <v>46023</v>
      </c>
      <c r="G61" s="43">
        <v>46023</v>
      </c>
      <c r="H61" s="31">
        <f t="shared" si="47"/>
        <v>1</v>
      </c>
      <c r="I61" s="34">
        <f t="shared" si="42"/>
        <v>0</v>
      </c>
      <c r="J61" s="36">
        <f t="shared" si="42"/>
        <v>0</v>
      </c>
      <c r="K61" s="36">
        <f t="shared" si="42"/>
        <v>0</v>
      </c>
      <c r="L61" s="36">
        <f t="shared" si="42"/>
        <v>0</v>
      </c>
      <c r="M61" s="36">
        <f t="shared" si="42"/>
        <v>0</v>
      </c>
      <c r="N61" s="36">
        <f t="shared" si="42"/>
        <v>0</v>
      </c>
      <c r="O61" s="36">
        <f t="shared" si="42"/>
        <v>0</v>
      </c>
      <c r="P61" s="36">
        <f t="shared" si="42"/>
        <v>0</v>
      </c>
      <c r="Q61" s="36">
        <f t="shared" si="42"/>
        <v>0</v>
      </c>
      <c r="R61" s="36">
        <f t="shared" si="42"/>
        <v>0</v>
      </c>
      <c r="S61" s="36">
        <f t="shared" si="42"/>
        <v>0</v>
      </c>
      <c r="T61" s="36">
        <f t="shared" si="42"/>
        <v>0</v>
      </c>
      <c r="U61" s="36">
        <f t="shared" si="42"/>
        <v>0</v>
      </c>
      <c r="V61" s="36">
        <f t="shared" si="42"/>
        <v>0</v>
      </c>
      <c r="W61" s="36">
        <f t="shared" si="42"/>
        <v>0</v>
      </c>
      <c r="X61" s="36">
        <f t="shared" si="42"/>
        <v>0</v>
      </c>
      <c r="Y61" s="36">
        <f t="shared" si="43"/>
        <v>0</v>
      </c>
      <c r="Z61" s="36">
        <f t="shared" si="43"/>
        <v>0</v>
      </c>
      <c r="AA61" s="36">
        <f t="shared" si="43"/>
        <v>0</v>
      </c>
      <c r="AB61" s="36">
        <f t="shared" si="43"/>
        <v>0</v>
      </c>
      <c r="AC61" s="36">
        <f t="shared" si="43"/>
        <v>0</v>
      </c>
      <c r="AD61" s="36">
        <f t="shared" si="43"/>
        <v>0</v>
      </c>
      <c r="AE61" s="36">
        <f t="shared" si="43"/>
        <v>0</v>
      </c>
      <c r="AF61" s="36" t="str">
        <f t="shared" si="43"/>
        <v>Σύμβαση</v>
      </c>
      <c r="AG61" s="36">
        <f t="shared" si="43"/>
        <v>0</v>
      </c>
      <c r="AH61" s="36">
        <f t="shared" si="43"/>
        <v>0</v>
      </c>
      <c r="AI61" s="36">
        <f t="shared" si="43"/>
        <v>0</v>
      </c>
      <c r="AJ61" s="36">
        <f t="shared" si="43"/>
        <v>0</v>
      </c>
      <c r="AK61" s="36">
        <f t="shared" si="43"/>
        <v>0</v>
      </c>
      <c r="AL61" s="36">
        <f t="shared" si="43"/>
        <v>0</v>
      </c>
      <c r="AM61" s="36">
        <f t="shared" si="43"/>
        <v>0</v>
      </c>
      <c r="AN61" s="36">
        <f t="shared" si="43"/>
        <v>0</v>
      </c>
      <c r="AO61" s="36">
        <f t="shared" si="44"/>
        <v>0</v>
      </c>
      <c r="AP61" s="36">
        <f t="shared" si="44"/>
        <v>0</v>
      </c>
      <c r="AQ61" s="36">
        <f t="shared" si="44"/>
        <v>0</v>
      </c>
      <c r="AR61" s="36">
        <f t="shared" si="44"/>
        <v>0</v>
      </c>
      <c r="AS61" s="36">
        <f t="shared" si="44"/>
        <v>0</v>
      </c>
      <c r="AT61" s="36">
        <f t="shared" si="44"/>
        <v>0</v>
      </c>
      <c r="AU61" s="36">
        <f t="shared" si="44"/>
        <v>0</v>
      </c>
      <c r="AV61" s="36">
        <f t="shared" si="44"/>
        <v>0</v>
      </c>
      <c r="AW61" s="36">
        <f t="shared" si="44"/>
        <v>0</v>
      </c>
      <c r="AX61" s="36">
        <f t="shared" si="44"/>
        <v>0</v>
      </c>
      <c r="AY61" s="36">
        <f t="shared" si="44"/>
        <v>0</v>
      </c>
      <c r="AZ61" s="36">
        <f t="shared" si="44"/>
        <v>0</v>
      </c>
      <c r="BA61" s="36">
        <f t="shared" si="44"/>
        <v>0</v>
      </c>
      <c r="BB61" s="36">
        <f t="shared" si="44"/>
        <v>0</v>
      </c>
      <c r="BC61" s="36">
        <f t="shared" si="44"/>
        <v>0</v>
      </c>
      <c r="BD61" s="36">
        <f t="shared" si="44"/>
        <v>0</v>
      </c>
      <c r="BE61" s="36">
        <f t="shared" si="45"/>
        <v>0</v>
      </c>
      <c r="BF61" s="36">
        <f t="shared" si="45"/>
        <v>0</v>
      </c>
      <c r="BG61" s="36">
        <f t="shared" si="45"/>
        <v>0</v>
      </c>
      <c r="BH61" s="36">
        <f t="shared" si="45"/>
        <v>0</v>
      </c>
      <c r="BI61" s="36">
        <f t="shared" si="45"/>
        <v>0</v>
      </c>
      <c r="BJ61" s="36">
        <f t="shared" si="45"/>
        <v>0</v>
      </c>
      <c r="BK61" s="36">
        <f t="shared" si="45"/>
        <v>0</v>
      </c>
      <c r="BL61" s="36">
        <f t="shared" si="45"/>
        <v>0</v>
      </c>
      <c r="BM61" s="36">
        <f t="shared" si="45"/>
        <v>0</v>
      </c>
      <c r="BN61" s="36">
        <f t="shared" si="45"/>
        <v>0</v>
      </c>
      <c r="BO61" s="36">
        <f t="shared" si="45"/>
        <v>0</v>
      </c>
      <c r="BP61" s="36">
        <f t="shared" si="45"/>
        <v>0</v>
      </c>
      <c r="BQ61" s="36">
        <f t="shared" si="46"/>
        <v>0</v>
      </c>
      <c r="BR61" s="36">
        <f t="shared" si="46"/>
        <v>0</v>
      </c>
      <c r="BS61" s="36">
        <f t="shared" si="46"/>
        <v>0</v>
      </c>
      <c r="BT61" s="36">
        <f t="shared" si="46"/>
        <v>0</v>
      </c>
      <c r="BU61" s="36">
        <f t="shared" si="46"/>
        <v>0</v>
      </c>
      <c r="BV61" s="36">
        <f t="shared" si="46"/>
        <v>0</v>
      </c>
      <c r="BW61" s="36">
        <f t="shared" si="46"/>
        <v>0</v>
      </c>
      <c r="BX61" s="36">
        <f t="shared" si="46"/>
        <v>0</v>
      </c>
      <c r="BY61" s="36">
        <f t="shared" si="46"/>
        <v>0</v>
      </c>
      <c r="BZ61" s="36">
        <f t="shared" si="46"/>
        <v>0</v>
      </c>
      <c r="CA61" s="36">
        <f t="shared" si="46"/>
        <v>0</v>
      </c>
      <c r="CC61" s="39"/>
    </row>
    <row r="62" spans="2:81" ht="19.5" customHeight="1" outlineLevel="1" x14ac:dyDescent="0.3">
      <c r="B62" s="19" t="str">
        <f t="shared" si="48"/>
        <v>Υλοποίηση</v>
      </c>
      <c r="C62" s="53"/>
      <c r="D62" s="53"/>
      <c r="E62" s="45" t="s">
        <v>9</v>
      </c>
      <c r="F62" s="43">
        <v>46054</v>
      </c>
      <c r="G62" s="43">
        <v>46143</v>
      </c>
      <c r="H62" s="31">
        <f t="shared" si="47"/>
        <v>4</v>
      </c>
      <c r="I62" s="34">
        <f t="shared" si="42"/>
        <v>0</v>
      </c>
      <c r="J62" s="36">
        <f t="shared" si="42"/>
        <v>0</v>
      </c>
      <c r="K62" s="36">
        <f t="shared" si="42"/>
        <v>0</v>
      </c>
      <c r="L62" s="36">
        <f t="shared" si="42"/>
        <v>0</v>
      </c>
      <c r="M62" s="36">
        <f t="shared" si="42"/>
        <v>0</v>
      </c>
      <c r="N62" s="36">
        <f t="shared" si="42"/>
        <v>0</v>
      </c>
      <c r="O62" s="36">
        <f t="shared" si="42"/>
        <v>0</v>
      </c>
      <c r="P62" s="36">
        <f t="shared" si="42"/>
        <v>0</v>
      </c>
      <c r="Q62" s="36">
        <f t="shared" si="42"/>
        <v>0</v>
      </c>
      <c r="R62" s="36">
        <f t="shared" si="42"/>
        <v>0</v>
      </c>
      <c r="S62" s="36">
        <f t="shared" si="42"/>
        <v>0</v>
      </c>
      <c r="T62" s="36">
        <f t="shared" si="42"/>
        <v>0</v>
      </c>
      <c r="U62" s="36">
        <f t="shared" si="42"/>
        <v>0</v>
      </c>
      <c r="V62" s="36">
        <f t="shared" si="42"/>
        <v>0</v>
      </c>
      <c r="W62" s="36">
        <f t="shared" si="42"/>
        <v>0</v>
      </c>
      <c r="X62" s="36">
        <f t="shared" si="42"/>
        <v>0</v>
      </c>
      <c r="Y62" s="36">
        <f t="shared" si="43"/>
        <v>0</v>
      </c>
      <c r="Z62" s="36">
        <f t="shared" si="43"/>
        <v>0</v>
      </c>
      <c r="AA62" s="36">
        <f t="shared" si="43"/>
        <v>0</v>
      </c>
      <c r="AB62" s="36">
        <f t="shared" si="43"/>
        <v>0</v>
      </c>
      <c r="AC62" s="36">
        <f t="shared" si="43"/>
        <v>0</v>
      </c>
      <c r="AD62" s="36">
        <f t="shared" si="43"/>
        <v>0</v>
      </c>
      <c r="AE62" s="36">
        <f t="shared" si="43"/>
        <v>0</v>
      </c>
      <c r="AF62" s="36">
        <f t="shared" si="43"/>
        <v>0</v>
      </c>
      <c r="AG62" s="36" t="str">
        <f t="shared" si="43"/>
        <v>Υλοποίηση</v>
      </c>
      <c r="AH62" s="36" t="str">
        <f t="shared" si="43"/>
        <v>Υλοποίηση</v>
      </c>
      <c r="AI62" s="36" t="str">
        <f t="shared" si="43"/>
        <v>Υλοποίηση</v>
      </c>
      <c r="AJ62" s="36" t="str">
        <f t="shared" si="43"/>
        <v>Υλοποίηση</v>
      </c>
      <c r="AK62" s="36">
        <f t="shared" si="43"/>
        <v>0</v>
      </c>
      <c r="AL62" s="36">
        <f t="shared" si="43"/>
        <v>0</v>
      </c>
      <c r="AM62" s="36">
        <f t="shared" si="43"/>
        <v>0</v>
      </c>
      <c r="AN62" s="36">
        <f t="shared" si="43"/>
        <v>0</v>
      </c>
      <c r="AO62" s="36">
        <f t="shared" si="44"/>
        <v>0</v>
      </c>
      <c r="AP62" s="36">
        <f t="shared" si="44"/>
        <v>0</v>
      </c>
      <c r="AQ62" s="36">
        <f t="shared" si="44"/>
        <v>0</v>
      </c>
      <c r="AR62" s="36">
        <f t="shared" si="44"/>
        <v>0</v>
      </c>
      <c r="AS62" s="36">
        <f t="shared" si="44"/>
        <v>0</v>
      </c>
      <c r="AT62" s="36">
        <f t="shared" si="44"/>
        <v>0</v>
      </c>
      <c r="AU62" s="36">
        <f t="shared" si="44"/>
        <v>0</v>
      </c>
      <c r="AV62" s="36">
        <f t="shared" si="44"/>
        <v>0</v>
      </c>
      <c r="AW62" s="36">
        <f t="shared" si="44"/>
        <v>0</v>
      </c>
      <c r="AX62" s="36">
        <f t="shared" si="44"/>
        <v>0</v>
      </c>
      <c r="AY62" s="36">
        <f t="shared" si="44"/>
        <v>0</v>
      </c>
      <c r="AZ62" s="36">
        <f t="shared" si="44"/>
        <v>0</v>
      </c>
      <c r="BA62" s="36">
        <f t="shared" si="44"/>
        <v>0</v>
      </c>
      <c r="BB62" s="36">
        <f t="shared" si="44"/>
        <v>0</v>
      </c>
      <c r="BC62" s="36">
        <f t="shared" si="44"/>
        <v>0</v>
      </c>
      <c r="BD62" s="36">
        <f t="shared" si="44"/>
        <v>0</v>
      </c>
      <c r="BE62" s="36">
        <f t="shared" si="45"/>
        <v>0</v>
      </c>
      <c r="BF62" s="36">
        <f t="shared" si="45"/>
        <v>0</v>
      </c>
      <c r="BG62" s="36">
        <f t="shared" si="45"/>
        <v>0</v>
      </c>
      <c r="BH62" s="36">
        <f t="shared" si="45"/>
        <v>0</v>
      </c>
      <c r="BI62" s="36">
        <f t="shared" si="45"/>
        <v>0</v>
      </c>
      <c r="BJ62" s="36">
        <f t="shared" si="45"/>
        <v>0</v>
      </c>
      <c r="BK62" s="36">
        <f t="shared" si="45"/>
        <v>0</v>
      </c>
      <c r="BL62" s="36">
        <f t="shared" si="45"/>
        <v>0</v>
      </c>
      <c r="BM62" s="36">
        <f t="shared" si="45"/>
        <v>0</v>
      </c>
      <c r="BN62" s="36">
        <f t="shared" si="45"/>
        <v>0</v>
      </c>
      <c r="BO62" s="36">
        <f t="shared" si="45"/>
        <v>0</v>
      </c>
      <c r="BP62" s="36">
        <f t="shared" si="45"/>
        <v>0</v>
      </c>
      <c r="BQ62" s="36">
        <f t="shared" si="46"/>
        <v>0</v>
      </c>
      <c r="BR62" s="36">
        <f t="shared" si="46"/>
        <v>0</v>
      </c>
      <c r="BS62" s="36">
        <f t="shared" si="46"/>
        <v>0</v>
      </c>
      <c r="BT62" s="36">
        <f t="shared" si="46"/>
        <v>0</v>
      </c>
      <c r="BU62" s="36">
        <f t="shared" si="46"/>
        <v>0</v>
      </c>
      <c r="BV62" s="36">
        <f t="shared" si="46"/>
        <v>0</v>
      </c>
      <c r="BW62" s="36">
        <f t="shared" si="46"/>
        <v>0</v>
      </c>
      <c r="BX62" s="36">
        <f t="shared" si="46"/>
        <v>0</v>
      </c>
      <c r="BY62" s="36">
        <f t="shared" si="46"/>
        <v>0</v>
      </c>
      <c r="BZ62" s="36">
        <f t="shared" si="46"/>
        <v>0</v>
      </c>
      <c r="CA62" s="36">
        <f t="shared" si="46"/>
        <v>0</v>
      </c>
      <c r="CC62" s="39"/>
    </row>
    <row r="63" spans="2:81" ht="19.5" customHeight="1" outlineLevel="1" x14ac:dyDescent="0.3">
      <c r="B63" s="19" t="str">
        <f t="shared" si="48"/>
        <v>Ολοκλήρωση</v>
      </c>
      <c r="C63" s="53"/>
      <c r="D63" s="53"/>
      <c r="E63" s="45" t="s">
        <v>10</v>
      </c>
      <c r="F63" s="43">
        <v>46174</v>
      </c>
      <c r="G63" s="43">
        <v>46174</v>
      </c>
      <c r="H63" s="31">
        <f t="shared" si="47"/>
        <v>1</v>
      </c>
      <c r="I63" s="34">
        <f t="shared" si="42"/>
        <v>0</v>
      </c>
      <c r="J63" s="36">
        <f t="shared" si="42"/>
        <v>0</v>
      </c>
      <c r="K63" s="36">
        <f t="shared" si="42"/>
        <v>0</v>
      </c>
      <c r="L63" s="36">
        <f t="shared" si="42"/>
        <v>0</v>
      </c>
      <c r="M63" s="36">
        <f t="shared" si="42"/>
        <v>0</v>
      </c>
      <c r="N63" s="36">
        <f t="shared" si="42"/>
        <v>0</v>
      </c>
      <c r="O63" s="36">
        <f t="shared" si="42"/>
        <v>0</v>
      </c>
      <c r="P63" s="36">
        <f t="shared" si="42"/>
        <v>0</v>
      </c>
      <c r="Q63" s="36">
        <f t="shared" si="42"/>
        <v>0</v>
      </c>
      <c r="R63" s="36">
        <f t="shared" si="42"/>
        <v>0</v>
      </c>
      <c r="S63" s="36">
        <f t="shared" si="42"/>
        <v>0</v>
      </c>
      <c r="T63" s="36">
        <f t="shared" si="42"/>
        <v>0</v>
      </c>
      <c r="U63" s="36">
        <f t="shared" si="42"/>
        <v>0</v>
      </c>
      <c r="V63" s="36">
        <f t="shared" si="42"/>
        <v>0</v>
      </c>
      <c r="W63" s="36">
        <f t="shared" si="42"/>
        <v>0</v>
      </c>
      <c r="X63" s="36">
        <f t="shared" si="42"/>
        <v>0</v>
      </c>
      <c r="Y63" s="36">
        <f t="shared" si="43"/>
        <v>0</v>
      </c>
      <c r="Z63" s="36">
        <f t="shared" si="43"/>
        <v>0</v>
      </c>
      <c r="AA63" s="36">
        <f t="shared" si="43"/>
        <v>0</v>
      </c>
      <c r="AB63" s="36">
        <f t="shared" si="43"/>
        <v>0</v>
      </c>
      <c r="AC63" s="36">
        <f t="shared" si="43"/>
        <v>0</v>
      </c>
      <c r="AD63" s="36">
        <f t="shared" si="43"/>
        <v>0</v>
      </c>
      <c r="AE63" s="36">
        <f t="shared" si="43"/>
        <v>0</v>
      </c>
      <c r="AF63" s="36">
        <f t="shared" si="43"/>
        <v>0</v>
      </c>
      <c r="AG63" s="36">
        <f t="shared" si="43"/>
        <v>0</v>
      </c>
      <c r="AH63" s="36">
        <f t="shared" si="43"/>
        <v>0</v>
      </c>
      <c r="AI63" s="36">
        <f t="shared" si="43"/>
        <v>0</v>
      </c>
      <c r="AJ63" s="36">
        <f t="shared" si="43"/>
        <v>0</v>
      </c>
      <c r="AK63" s="36" t="str">
        <f t="shared" si="43"/>
        <v>Ολοκλήρωση</v>
      </c>
      <c r="AL63" s="36">
        <f t="shared" si="43"/>
        <v>0</v>
      </c>
      <c r="AM63" s="36">
        <f t="shared" si="43"/>
        <v>0</v>
      </c>
      <c r="AN63" s="36">
        <f t="shared" si="43"/>
        <v>0</v>
      </c>
      <c r="AO63" s="36">
        <f t="shared" si="44"/>
        <v>0</v>
      </c>
      <c r="AP63" s="36">
        <f t="shared" si="44"/>
        <v>0</v>
      </c>
      <c r="AQ63" s="36">
        <f t="shared" si="44"/>
        <v>0</v>
      </c>
      <c r="AR63" s="36">
        <f t="shared" si="44"/>
        <v>0</v>
      </c>
      <c r="AS63" s="36">
        <f t="shared" si="44"/>
        <v>0</v>
      </c>
      <c r="AT63" s="36">
        <f t="shared" si="44"/>
        <v>0</v>
      </c>
      <c r="AU63" s="36">
        <f t="shared" si="44"/>
        <v>0</v>
      </c>
      <c r="AV63" s="36">
        <f t="shared" si="44"/>
        <v>0</v>
      </c>
      <c r="AW63" s="36">
        <f t="shared" si="44"/>
        <v>0</v>
      </c>
      <c r="AX63" s="36">
        <f t="shared" si="44"/>
        <v>0</v>
      </c>
      <c r="AY63" s="36">
        <f t="shared" si="44"/>
        <v>0</v>
      </c>
      <c r="AZ63" s="36">
        <f t="shared" si="44"/>
        <v>0</v>
      </c>
      <c r="BA63" s="36">
        <f t="shared" si="44"/>
        <v>0</v>
      </c>
      <c r="BB63" s="36">
        <f t="shared" si="44"/>
        <v>0</v>
      </c>
      <c r="BC63" s="36">
        <f t="shared" si="44"/>
        <v>0</v>
      </c>
      <c r="BD63" s="36">
        <f t="shared" si="44"/>
        <v>0</v>
      </c>
      <c r="BE63" s="36">
        <f t="shared" si="45"/>
        <v>0</v>
      </c>
      <c r="BF63" s="36">
        <f t="shared" si="45"/>
        <v>0</v>
      </c>
      <c r="BG63" s="36">
        <f t="shared" si="45"/>
        <v>0</v>
      </c>
      <c r="BH63" s="36">
        <f t="shared" si="45"/>
        <v>0</v>
      </c>
      <c r="BI63" s="36">
        <f t="shared" si="45"/>
        <v>0</v>
      </c>
      <c r="BJ63" s="36">
        <f t="shared" si="45"/>
        <v>0</v>
      </c>
      <c r="BK63" s="36">
        <f t="shared" si="45"/>
        <v>0</v>
      </c>
      <c r="BL63" s="36">
        <f t="shared" si="45"/>
        <v>0</v>
      </c>
      <c r="BM63" s="36">
        <f t="shared" si="45"/>
        <v>0</v>
      </c>
      <c r="BN63" s="36">
        <f t="shared" si="45"/>
        <v>0</v>
      </c>
      <c r="BO63" s="36">
        <f t="shared" si="45"/>
        <v>0</v>
      </c>
      <c r="BP63" s="36">
        <f t="shared" si="45"/>
        <v>0</v>
      </c>
      <c r="BQ63" s="36">
        <f t="shared" si="46"/>
        <v>0</v>
      </c>
      <c r="BR63" s="36">
        <f t="shared" si="46"/>
        <v>0</v>
      </c>
      <c r="BS63" s="36">
        <f t="shared" si="46"/>
        <v>0</v>
      </c>
      <c r="BT63" s="36">
        <f t="shared" si="46"/>
        <v>0</v>
      </c>
      <c r="BU63" s="36">
        <f t="shared" si="46"/>
        <v>0</v>
      </c>
      <c r="BV63" s="36">
        <f t="shared" si="46"/>
        <v>0</v>
      </c>
      <c r="BW63" s="36">
        <f t="shared" si="46"/>
        <v>0</v>
      </c>
      <c r="BX63" s="36">
        <f t="shared" si="46"/>
        <v>0</v>
      </c>
      <c r="BY63" s="36">
        <f t="shared" si="46"/>
        <v>0</v>
      </c>
      <c r="BZ63" s="36">
        <f t="shared" si="46"/>
        <v>0</v>
      </c>
      <c r="CA63" s="36">
        <f t="shared" si="46"/>
        <v>0</v>
      </c>
      <c r="CC63" s="39"/>
    </row>
    <row r="64" spans="2:81" ht="11.25" customHeight="1" thickBot="1" x14ac:dyDescent="0.35">
      <c r="B64" s="19"/>
      <c r="C64" s="44"/>
      <c r="D64" s="57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8"/>
      <c r="AQ64" s="58"/>
      <c r="AR64" s="58"/>
      <c r="AS64" s="58"/>
      <c r="AT64" s="58"/>
      <c r="AU64" s="58"/>
      <c r="AV64" s="58"/>
      <c r="AW64" s="58"/>
      <c r="AX64" s="58"/>
      <c r="AY64" s="58"/>
      <c r="AZ64" s="58"/>
      <c r="BA64" s="58"/>
      <c r="BB64" s="58"/>
      <c r="BC64" s="58"/>
      <c r="BD64" s="58"/>
      <c r="BE64" s="58"/>
      <c r="BF64" s="58"/>
      <c r="BG64" s="58"/>
      <c r="BH64" s="58"/>
      <c r="BI64" s="58"/>
      <c r="BJ64" s="58"/>
      <c r="BK64" s="58"/>
      <c r="BL64" s="58"/>
      <c r="BM64" s="58"/>
      <c r="BN64" s="58"/>
      <c r="BO64" s="58"/>
      <c r="BP64" s="58"/>
      <c r="BQ64" s="58"/>
      <c r="BR64" s="58"/>
      <c r="BS64" s="58"/>
      <c r="BT64" s="58"/>
      <c r="BU64" s="58"/>
      <c r="BV64" s="58"/>
      <c r="BW64" s="58"/>
      <c r="BX64" s="58"/>
      <c r="BY64" s="58"/>
      <c r="BZ64" s="58"/>
      <c r="CA64" s="58"/>
      <c r="CC64" s="39"/>
    </row>
    <row r="65" spans="2:81" ht="19.95" customHeight="1" x14ac:dyDescent="0.3">
      <c r="B65" s="18">
        <v>100</v>
      </c>
      <c r="C65" s="41" t="s">
        <v>24</v>
      </c>
      <c r="D65" s="41" t="s">
        <v>25</v>
      </c>
      <c r="E65" s="30"/>
      <c r="F65" s="40">
        <f>MIN(F66:F71)</f>
        <v>45627</v>
      </c>
      <c r="G65" s="40">
        <f>MAX(G66:G71)</f>
        <v>46569</v>
      </c>
      <c r="H65" s="42">
        <f>COUNTIF(I65:CA65,100)</f>
        <v>32</v>
      </c>
      <c r="I65" s="32">
        <f t="shared" ref="I65:X71" si="49">IF(AND(($F65&lt;=I$8),($G65&gt;=I$8)),$B65,0)</f>
        <v>0</v>
      </c>
      <c r="J65" s="33">
        <f t="shared" si="49"/>
        <v>0</v>
      </c>
      <c r="K65" s="33">
        <f t="shared" si="49"/>
        <v>0</v>
      </c>
      <c r="L65" s="33">
        <f t="shared" si="49"/>
        <v>0</v>
      </c>
      <c r="M65" s="33">
        <f t="shared" si="49"/>
        <v>0</v>
      </c>
      <c r="N65" s="33">
        <f t="shared" si="49"/>
        <v>0</v>
      </c>
      <c r="O65" s="33">
        <f t="shared" si="49"/>
        <v>0</v>
      </c>
      <c r="P65" s="33">
        <f t="shared" si="49"/>
        <v>0</v>
      </c>
      <c r="Q65" s="33">
        <f t="shared" si="49"/>
        <v>0</v>
      </c>
      <c r="R65" s="33">
        <f t="shared" si="49"/>
        <v>0</v>
      </c>
      <c r="S65" s="33">
        <f t="shared" ref="S65:AH71" si="50">IF(AND(($F65&lt;=S$8),($G65&gt;=S$8)),$B65,0)</f>
        <v>100</v>
      </c>
      <c r="T65" s="33">
        <f t="shared" si="50"/>
        <v>100</v>
      </c>
      <c r="U65" s="33">
        <f t="shared" si="50"/>
        <v>100</v>
      </c>
      <c r="V65" s="33">
        <f t="shared" si="50"/>
        <v>100</v>
      </c>
      <c r="W65" s="33">
        <f t="shared" si="50"/>
        <v>100</v>
      </c>
      <c r="X65" s="33">
        <f t="shared" si="50"/>
        <v>100</v>
      </c>
      <c r="Y65" s="33">
        <f t="shared" si="50"/>
        <v>100</v>
      </c>
      <c r="Z65" s="33">
        <f t="shared" si="50"/>
        <v>100</v>
      </c>
      <c r="AA65" s="33">
        <f t="shared" si="50"/>
        <v>100</v>
      </c>
      <c r="AB65" s="33">
        <f t="shared" si="50"/>
        <v>100</v>
      </c>
      <c r="AC65" s="33">
        <f t="shared" ref="AC65:AQ71" si="51">IF(AND(($F65&lt;=AC$8),($G65&gt;=AC$8)),$B65,0)</f>
        <v>100</v>
      </c>
      <c r="AD65" s="33">
        <f t="shared" si="51"/>
        <v>100</v>
      </c>
      <c r="AE65" s="33">
        <f t="shared" si="51"/>
        <v>100</v>
      </c>
      <c r="AF65" s="33">
        <f t="shared" si="51"/>
        <v>100</v>
      </c>
      <c r="AG65" s="33">
        <f t="shared" si="51"/>
        <v>100</v>
      </c>
      <c r="AH65" s="33">
        <f t="shared" si="51"/>
        <v>100</v>
      </c>
      <c r="AI65" s="33">
        <f t="shared" si="51"/>
        <v>100</v>
      </c>
      <c r="AJ65" s="33">
        <f t="shared" si="51"/>
        <v>100</v>
      </c>
      <c r="AK65" s="33">
        <f t="shared" si="51"/>
        <v>100</v>
      </c>
      <c r="AL65" s="33">
        <f t="shared" si="51"/>
        <v>100</v>
      </c>
      <c r="AM65" s="33">
        <f t="shared" ref="AM65:AV71" si="52">IF(AND(($F65&lt;=AM$8),($G65&gt;=AM$8)),$B65,0)</f>
        <v>100</v>
      </c>
      <c r="AN65" s="33">
        <f t="shared" si="52"/>
        <v>100</v>
      </c>
      <c r="AO65" s="33">
        <f t="shared" si="52"/>
        <v>100</v>
      </c>
      <c r="AP65" s="33">
        <f t="shared" si="52"/>
        <v>100</v>
      </c>
      <c r="AQ65" s="33">
        <f t="shared" si="52"/>
        <v>100</v>
      </c>
      <c r="AR65" s="33">
        <f t="shared" si="52"/>
        <v>100</v>
      </c>
      <c r="AS65" s="33">
        <f t="shared" si="52"/>
        <v>100</v>
      </c>
      <c r="AT65" s="33">
        <f t="shared" si="52"/>
        <v>100</v>
      </c>
      <c r="AU65" s="33">
        <f t="shared" si="52"/>
        <v>100</v>
      </c>
      <c r="AV65" s="33">
        <f t="shared" si="52"/>
        <v>100</v>
      </c>
      <c r="AW65" s="33">
        <f t="shared" ref="AW65:BF71" si="53">IF(AND(($F65&lt;=AW$8),($G65&gt;=AW$8)),$B65,0)</f>
        <v>100</v>
      </c>
      <c r="AX65" s="33">
        <f t="shared" si="53"/>
        <v>100</v>
      </c>
      <c r="AY65" s="33">
        <f t="shared" si="53"/>
        <v>0</v>
      </c>
      <c r="AZ65" s="33">
        <f t="shared" si="53"/>
        <v>0</v>
      </c>
      <c r="BA65" s="33">
        <f t="shared" si="53"/>
        <v>0</v>
      </c>
      <c r="BB65" s="33">
        <f t="shared" si="53"/>
        <v>0</v>
      </c>
      <c r="BC65" s="33">
        <f t="shared" si="53"/>
        <v>0</v>
      </c>
      <c r="BD65" s="33">
        <f t="shared" si="53"/>
        <v>0</v>
      </c>
      <c r="BE65" s="33">
        <f t="shared" si="53"/>
        <v>0</v>
      </c>
      <c r="BF65" s="33">
        <f t="shared" si="53"/>
        <v>0</v>
      </c>
      <c r="BG65" s="33">
        <f t="shared" ref="BG65:BP71" si="54">IF(AND(($F65&lt;=BG$8),($G65&gt;=BG$8)),$B65,0)</f>
        <v>0</v>
      </c>
      <c r="BH65" s="33">
        <f t="shared" si="54"/>
        <v>0</v>
      </c>
      <c r="BI65" s="33">
        <f t="shared" si="54"/>
        <v>0</v>
      </c>
      <c r="BJ65" s="33">
        <f t="shared" si="54"/>
        <v>0</v>
      </c>
      <c r="BK65" s="33">
        <f t="shared" si="54"/>
        <v>0</v>
      </c>
      <c r="BL65" s="33">
        <f t="shared" si="54"/>
        <v>0</v>
      </c>
      <c r="BM65" s="33">
        <f t="shared" si="54"/>
        <v>0</v>
      </c>
      <c r="BN65" s="33">
        <f t="shared" si="54"/>
        <v>0</v>
      </c>
      <c r="BO65" s="33">
        <f t="shared" si="54"/>
        <v>0</v>
      </c>
      <c r="BP65" s="33">
        <f t="shared" si="54"/>
        <v>0</v>
      </c>
      <c r="BQ65" s="33">
        <f t="shared" ref="BQ65:CA71" si="55">IF(AND(($F65&lt;=BQ$8),($G65&gt;=BQ$8)),$B65,0)</f>
        <v>0</v>
      </c>
      <c r="BR65" s="33">
        <f t="shared" si="55"/>
        <v>0</v>
      </c>
      <c r="BS65" s="33">
        <f t="shared" si="55"/>
        <v>0</v>
      </c>
      <c r="BT65" s="33">
        <f t="shared" si="55"/>
        <v>0</v>
      </c>
      <c r="BU65" s="33">
        <f t="shared" si="55"/>
        <v>0</v>
      </c>
      <c r="BV65" s="33">
        <f t="shared" si="55"/>
        <v>0</v>
      </c>
      <c r="BW65" s="33">
        <f t="shared" si="55"/>
        <v>0</v>
      </c>
      <c r="BX65" s="33">
        <f t="shared" si="55"/>
        <v>0</v>
      </c>
      <c r="BY65" s="33">
        <f t="shared" si="55"/>
        <v>0</v>
      </c>
      <c r="BZ65" s="33">
        <f t="shared" si="55"/>
        <v>0</v>
      </c>
      <c r="CA65" s="33">
        <f t="shared" si="55"/>
        <v>0</v>
      </c>
      <c r="CC65" s="39"/>
    </row>
    <row r="66" spans="2:81" ht="18" customHeight="1" outlineLevel="1" x14ac:dyDescent="0.3">
      <c r="B66" s="19" t="str">
        <f>E66</f>
        <v>Προδημοπρασιακός</v>
      </c>
      <c r="C66" s="52" t="s">
        <v>32</v>
      </c>
      <c r="D66" s="52" t="s">
        <v>32</v>
      </c>
      <c r="E66" s="45" t="s">
        <v>1</v>
      </c>
      <c r="F66" s="43">
        <v>45627</v>
      </c>
      <c r="G66" s="43">
        <v>45627</v>
      </c>
      <c r="H66" s="31">
        <f t="shared" ref="H66:H71" si="56">COUNTIF(I66:CA66,E66)</f>
        <v>1</v>
      </c>
      <c r="I66" s="34">
        <f t="shared" si="49"/>
        <v>0</v>
      </c>
      <c r="J66" s="35">
        <f t="shared" si="49"/>
        <v>0</v>
      </c>
      <c r="K66" s="36">
        <f t="shared" si="49"/>
        <v>0</v>
      </c>
      <c r="L66" s="36">
        <f t="shared" si="49"/>
        <v>0</v>
      </c>
      <c r="M66" s="36">
        <f t="shared" si="49"/>
        <v>0</v>
      </c>
      <c r="N66" s="36">
        <f t="shared" si="49"/>
        <v>0</v>
      </c>
      <c r="O66" s="36">
        <f t="shared" si="49"/>
        <v>0</v>
      </c>
      <c r="P66" s="36">
        <f t="shared" si="49"/>
        <v>0</v>
      </c>
      <c r="Q66" s="36">
        <f t="shared" si="49"/>
        <v>0</v>
      </c>
      <c r="R66" s="36">
        <f t="shared" si="49"/>
        <v>0</v>
      </c>
      <c r="S66" s="36" t="str">
        <f t="shared" si="49"/>
        <v>Προδημοπρασιακός</v>
      </c>
      <c r="T66" s="36">
        <f t="shared" si="49"/>
        <v>0</v>
      </c>
      <c r="U66" s="36">
        <f t="shared" si="49"/>
        <v>0</v>
      </c>
      <c r="V66" s="36">
        <f t="shared" si="49"/>
        <v>0</v>
      </c>
      <c r="W66" s="36">
        <f t="shared" si="49"/>
        <v>0</v>
      </c>
      <c r="X66" s="36">
        <f t="shared" si="49"/>
        <v>0</v>
      </c>
      <c r="Y66" s="36">
        <f t="shared" si="50"/>
        <v>0</v>
      </c>
      <c r="Z66" s="36">
        <f t="shared" si="50"/>
        <v>0</v>
      </c>
      <c r="AA66" s="36">
        <f t="shared" si="50"/>
        <v>0</v>
      </c>
      <c r="AB66" s="36">
        <f t="shared" si="50"/>
        <v>0</v>
      </c>
      <c r="AC66" s="36">
        <f t="shared" si="50"/>
        <v>0</v>
      </c>
      <c r="AD66" s="36">
        <f t="shared" si="51"/>
        <v>0</v>
      </c>
      <c r="AE66" s="36">
        <f t="shared" si="51"/>
        <v>0</v>
      </c>
      <c r="AF66" s="36">
        <f t="shared" si="51"/>
        <v>0</v>
      </c>
      <c r="AG66" s="36">
        <f t="shared" si="51"/>
        <v>0</v>
      </c>
      <c r="AH66" s="36">
        <f t="shared" si="51"/>
        <v>0</v>
      </c>
      <c r="AI66" s="36">
        <f t="shared" si="51"/>
        <v>0</v>
      </c>
      <c r="AJ66" s="36">
        <f t="shared" si="51"/>
        <v>0</v>
      </c>
      <c r="AK66" s="36">
        <f t="shared" si="51"/>
        <v>0</v>
      </c>
      <c r="AL66" s="36">
        <f t="shared" si="51"/>
        <v>0</v>
      </c>
      <c r="AM66" s="36">
        <f t="shared" si="52"/>
        <v>0</v>
      </c>
      <c r="AN66" s="36">
        <f t="shared" si="52"/>
        <v>0</v>
      </c>
      <c r="AO66" s="36">
        <f t="shared" si="52"/>
        <v>0</v>
      </c>
      <c r="AP66" s="36">
        <f t="shared" si="52"/>
        <v>0</v>
      </c>
      <c r="AQ66" s="36">
        <f t="shared" si="52"/>
        <v>0</v>
      </c>
      <c r="AR66" s="36">
        <f t="shared" si="52"/>
        <v>0</v>
      </c>
      <c r="AS66" s="36">
        <f t="shared" si="52"/>
        <v>0</v>
      </c>
      <c r="AT66" s="36">
        <f t="shared" si="52"/>
        <v>0</v>
      </c>
      <c r="AU66" s="36">
        <f t="shared" si="52"/>
        <v>0</v>
      </c>
      <c r="AV66" s="36">
        <f t="shared" si="52"/>
        <v>0</v>
      </c>
      <c r="AW66" s="36">
        <f t="shared" si="53"/>
        <v>0</v>
      </c>
      <c r="AX66" s="36">
        <f t="shared" si="53"/>
        <v>0</v>
      </c>
      <c r="AY66" s="36">
        <f t="shared" si="53"/>
        <v>0</v>
      </c>
      <c r="AZ66" s="36">
        <f t="shared" si="53"/>
        <v>0</v>
      </c>
      <c r="BA66" s="36">
        <f t="shared" si="53"/>
        <v>0</v>
      </c>
      <c r="BB66" s="36">
        <f t="shared" si="53"/>
        <v>0</v>
      </c>
      <c r="BC66" s="36">
        <f t="shared" si="53"/>
        <v>0</v>
      </c>
      <c r="BD66" s="36">
        <f t="shared" si="53"/>
        <v>0</v>
      </c>
      <c r="BE66" s="36">
        <f t="shared" si="53"/>
        <v>0</v>
      </c>
      <c r="BF66" s="36">
        <f t="shared" si="53"/>
        <v>0</v>
      </c>
      <c r="BG66" s="36">
        <f t="shared" si="54"/>
        <v>0</v>
      </c>
      <c r="BH66" s="36">
        <f t="shared" si="54"/>
        <v>0</v>
      </c>
      <c r="BI66" s="36">
        <f t="shared" si="54"/>
        <v>0</v>
      </c>
      <c r="BJ66" s="36">
        <f t="shared" si="54"/>
        <v>0</v>
      </c>
      <c r="BK66" s="36">
        <f t="shared" si="54"/>
        <v>0</v>
      </c>
      <c r="BL66" s="36">
        <f t="shared" si="54"/>
        <v>0</v>
      </c>
      <c r="BM66" s="36">
        <f t="shared" si="54"/>
        <v>0</v>
      </c>
      <c r="BN66" s="36">
        <f t="shared" si="54"/>
        <v>0</v>
      </c>
      <c r="BO66" s="36">
        <f t="shared" si="54"/>
        <v>0</v>
      </c>
      <c r="BP66" s="36">
        <f t="shared" si="54"/>
        <v>0</v>
      </c>
      <c r="BQ66" s="36">
        <f t="shared" si="55"/>
        <v>0</v>
      </c>
      <c r="BR66" s="36">
        <f t="shared" si="55"/>
        <v>0</v>
      </c>
      <c r="BS66" s="36">
        <f t="shared" si="55"/>
        <v>0</v>
      </c>
      <c r="BT66" s="36">
        <f t="shared" si="55"/>
        <v>0</v>
      </c>
      <c r="BU66" s="36">
        <f t="shared" si="55"/>
        <v>0</v>
      </c>
      <c r="BV66" s="36">
        <f t="shared" si="55"/>
        <v>0</v>
      </c>
      <c r="BW66" s="36">
        <f t="shared" si="55"/>
        <v>0</v>
      </c>
      <c r="BX66" s="36">
        <f t="shared" si="55"/>
        <v>0</v>
      </c>
      <c r="BY66" s="36">
        <f t="shared" si="55"/>
        <v>0</v>
      </c>
      <c r="BZ66" s="36">
        <f t="shared" si="55"/>
        <v>0</v>
      </c>
      <c r="CA66" s="36">
        <f t="shared" si="55"/>
        <v>0</v>
      </c>
      <c r="CC66" s="39"/>
    </row>
    <row r="67" spans="2:81" ht="19.5" customHeight="1" outlineLevel="1" x14ac:dyDescent="0.3">
      <c r="B67" s="19" t="str">
        <f t="shared" ref="B67:B68" si="57">E67</f>
        <v>Δημοπράτηση</v>
      </c>
      <c r="C67" s="53"/>
      <c r="D67" s="53"/>
      <c r="E67" s="45" t="s">
        <v>2</v>
      </c>
      <c r="F67" s="43">
        <v>45658</v>
      </c>
      <c r="G67" s="43">
        <v>45962</v>
      </c>
      <c r="H67" s="31">
        <f t="shared" si="56"/>
        <v>11</v>
      </c>
      <c r="I67" s="34">
        <f t="shared" si="49"/>
        <v>0</v>
      </c>
      <c r="J67" s="36">
        <f t="shared" si="49"/>
        <v>0</v>
      </c>
      <c r="K67" s="36">
        <f t="shared" si="49"/>
        <v>0</v>
      </c>
      <c r="L67" s="36">
        <f t="shared" si="49"/>
        <v>0</v>
      </c>
      <c r="M67" s="36">
        <f t="shared" si="49"/>
        <v>0</v>
      </c>
      <c r="N67" s="36">
        <f t="shared" si="49"/>
        <v>0</v>
      </c>
      <c r="O67" s="36">
        <f t="shared" si="49"/>
        <v>0</v>
      </c>
      <c r="P67" s="36">
        <f t="shared" si="49"/>
        <v>0</v>
      </c>
      <c r="Q67" s="36">
        <f t="shared" si="49"/>
        <v>0</v>
      </c>
      <c r="R67" s="36">
        <f t="shared" si="49"/>
        <v>0</v>
      </c>
      <c r="S67" s="36">
        <f t="shared" si="50"/>
        <v>0</v>
      </c>
      <c r="T67" s="36" t="str">
        <f t="shared" si="50"/>
        <v>Δημοπράτηση</v>
      </c>
      <c r="U67" s="36" t="str">
        <f t="shared" si="50"/>
        <v>Δημοπράτηση</v>
      </c>
      <c r="V67" s="36" t="str">
        <f t="shared" si="50"/>
        <v>Δημοπράτηση</v>
      </c>
      <c r="W67" s="36" t="str">
        <f t="shared" si="50"/>
        <v>Δημοπράτηση</v>
      </c>
      <c r="X67" s="36" t="str">
        <f t="shared" si="50"/>
        <v>Δημοπράτηση</v>
      </c>
      <c r="Y67" s="36" t="str">
        <f t="shared" si="50"/>
        <v>Δημοπράτηση</v>
      </c>
      <c r="Z67" s="36" t="str">
        <f t="shared" si="50"/>
        <v>Δημοπράτηση</v>
      </c>
      <c r="AA67" s="36" t="str">
        <f t="shared" si="50"/>
        <v>Δημοπράτηση</v>
      </c>
      <c r="AB67" s="36" t="str">
        <f t="shared" si="50"/>
        <v>Δημοπράτηση</v>
      </c>
      <c r="AC67" s="36" t="str">
        <f t="shared" si="51"/>
        <v>Δημοπράτηση</v>
      </c>
      <c r="AD67" s="36" t="str">
        <f t="shared" si="51"/>
        <v>Δημοπράτηση</v>
      </c>
      <c r="AE67" s="36">
        <f t="shared" si="51"/>
        <v>0</v>
      </c>
      <c r="AF67" s="36">
        <f t="shared" si="51"/>
        <v>0</v>
      </c>
      <c r="AG67" s="36">
        <f t="shared" si="51"/>
        <v>0</v>
      </c>
      <c r="AH67" s="36">
        <f t="shared" si="51"/>
        <v>0</v>
      </c>
      <c r="AI67" s="36">
        <f t="shared" si="51"/>
        <v>0</v>
      </c>
      <c r="AJ67" s="36">
        <f t="shared" si="51"/>
        <v>0</v>
      </c>
      <c r="AK67" s="36">
        <f t="shared" si="51"/>
        <v>0</v>
      </c>
      <c r="AL67" s="36">
        <f t="shared" si="51"/>
        <v>0</v>
      </c>
      <c r="AM67" s="36">
        <f t="shared" si="52"/>
        <v>0</v>
      </c>
      <c r="AN67" s="36">
        <f t="shared" si="52"/>
        <v>0</v>
      </c>
      <c r="AO67" s="36">
        <f t="shared" si="52"/>
        <v>0</v>
      </c>
      <c r="AP67" s="36">
        <f t="shared" si="52"/>
        <v>0</v>
      </c>
      <c r="AQ67" s="36">
        <f t="shared" si="52"/>
        <v>0</v>
      </c>
      <c r="AR67" s="36">
        <f t="shared" si="52"/>
        <v>0</v>
      </c>
      <c r="AS67" s="36">
        <f t="shared" si="52"/>
        <v>0</v>
      </c>
      <c r="AT67" s="36">
        <f t="shared" si="52"/>
        <v>0</v>
      </c>
      <c r="AU67" s="36">
        <f t="shared" si="52"/>
        <v>0</v>
      </c>
      <c r="AV67" s="36">
        <f t="shared" si="52"/>
        <v>0</v>
      </c>
      <c r="AW67" s="36">
        <f t="shared" si="53"/>
        <v>0</v>
      </c>
      <c r="AX67" s="36">
        <f t="shared" si="53"/>
        <v>0</v>
      </c>
      <c r="AY67" s="36">
        <f t="shared" si="53"/>
        <v>0</v>
      </c>
      <c r="AZ67" s="36">
        <f t="shared" si="53"/>
        <v>0</v>
      </c>
      <c r="BA67" s="36">
        <f t="shared" si="53"/>
        <v>0</v>
      </c>
      <c r="BB67" s="36">
        <f t="shared" si="53"/>
        <v>0</v>
      </c>
      <c r="BC67" s="36">
        <f t="shared" si="53"/>
        <v>0</v>
      </c>
      <c r="BD67" s="36">
        <f t="shared" si="53"/>
        <v>0</v>
      </c>
      <c r="BE67" s="36">
        <f t="shared" si="53"/>
        <v>0</v>
      </c>
      <c r="BF67" s="36">
        <f t="shared" si="53"/>
        <v>0</v>
      </c>
      <c r="BG67" s="36">
        <f t="shared" si="54"/>
        <v>0</v>
      </c>
      <c r="BH67" s="36">
        <f t="shared" si="54"/>
        <v>0</v>
      </c>
      <c r="BI67" s="36">
        <f t="shared" si="54"/>
        <v>0</v>
      </c>
      <c r="BJ67" s="36">
        <f t="shared" si="54"/>
        <v>0</v>
      </c>
      <c r="BK67" s="36">
        <f t="shared" si="54"/>
        <v>0</v>
      </c>
      <c r="BL67" s="36">
        <f t="shared" si="54"/>
        <v>0</v>
      </c>
      <c r="BM67" s="36">
        <f t="shared" si="54"/>
        <v>0</v>
      </c>
      <c r="BN67" s="36">
        <f t="shared" si="54"/>
        <v>0</v>
      </c>
      <c r="BO67" s="36">
        <f t="shared" si="54"/>
        <v>0</v>
      </c>
      <c r="BP67" s="36">
        <f t="shared" si="54"/>
        <v>0</v>
      </c>
      <c r="BQ67" s="36">
        <f t="shared" si="55"/>
        <v>0</v>
      </c>
      <c r="BR67" s="36">
        <f t="shared" si="55"/>
        <v>0</v>
      </c>
      <c r="BS67" s="36">
        <f t="shared" si="55"/>
        <v>0</v>
      </c>
      <c r="BT67" s="36">
        <f t="shared" si="55"/>
        <v>0</v>
      </c>
      <c r="BU67" s="36">
        <f t="shared" si="55"/>
        <v>0</v>
      </c>
      <c r="BV67" s="36">
        <f t="shared" si="55"/>
        <v>0</v>
      </c>
      <c r="BW67" s="36">
        <f t="shared" si="55"/>
        <v>0</v>
      </c>
      <c r="BX67" s="36">
        <f t="shared" si="55"/>
        <v>0</v>
      </c>
      <c r="BY67" s="36">
        <f t="shared" si="55"/>
        <v>0</v>
      </c>
      <c r="BZ67" s="36">
        <f t="shared" si="55"/>
        <v>0</v>
      </c>
      <c r="CA67" s="36">
        <f t="shared" si="55"/>
        <v>0</v>
      </c>
      <c r="CC67" s="39"/>
    </row>
    <row r="68" spans="2:81" ht="19.5" customHeight="1" outlineLevel="1" x14ac:dyDescent="0.3">
      <c r="B68" s="19" t="str">
        <f t="shared" si="57"/>
        <v>Προσυμβατικός</v>
      </c>
      <c r="C68" s="53"/>
      <c r="D68" s="53"/>
      <c r="E68" s="45" t="s">
        <v>3</v>
      </c>
      <c r="F68" s="43">
        <v>45992</v>
      </c>
      <c r="G68" s="43">
        <v>45992</v>
      </c>
      <c r="H68" s="31">
        <f t="shared" si="56"/>
        <v>1</v>
      </c>
      <c r="I68" s="34">
        <f t="shared" si="49"/>
        <v>0</v>
      </c>
      <c r="J68" s="36">
        <f t="shared" si="49"/>
        <v>0</v>
      </c>
      <c r="K68" s="36">
        <f t="shared" si="49"/>
        <v>0</v>
      </c>
      <c r="L68" s="36">
        <f t="shared" si="49"/>
        <v>0</v>
      </c>
      <c r="M68" s="36">
        <f t="shared" si="49"/>
        <v>0</v>
      </c>
      <c r="N68" s="36">
        <f t="shared" si="49"/>
        <v>0</v>
      </c>
      <c r="O68" s="36">
        <f t="shared" si="49"/>
        <v>0</v>
      </c>
      <c r="P68" s="36">
        <f t="shared" si="49"/>
        <v>0</v>
      </c>
      <c r="Q68" s="36">
        <f t="shared" si="49"/>
        <v>0</v>
      </c>
      <c r="R68" s="36">
        <f t="shared" si="49"/>
        <v>0</v>
      </c>
      <c r="S68" s="36">
        <f t="shared" si="50"/>
        <v>0</v>
      </c>
      <c r="T68" s="36">
        <f t="shared" si="50"/>
        <v>0</v>
      </c>
      <c r="U68" s="36">
        <f t="shared" si="50"/>
        <v>0</v>
      </c>
      <c r="V68" s="36">
        <f t="shared" si="50"/>
        <v>0</v>
      </c>
      <c r="W68" s="36">
        <f t="shared" si="50"/>
        <v>0</v>
      </c>
      <c r="X68" s="36">
        <f t="shared" si="50"/>
        <v>0</v>
      </c>
      <c r="Y68" s="36">
        <f t="shared" si="50"/>
        <v>0</v>
      </c>
      <c r="Z68" s="36">
        <f t="shared" si="50"/>
        <v>0</v>
      </c>
      <c r="AA68" s="36">
        <f t="shared" si="50"/>
        <v>0</v>
      </c>
      <c r="AB68" s="36">
        <f t="shared" si="50"/>
        <v>0</v>
      </c>
      <c r="AC68" s="36">
        <f t="shared" si="51"/>
        <v>0</v>
      </c>
      <c r="AD68" s="36">
        <f t="shared" si="51"/>
        <v>0</v>
      </c>
      <c r="AE68" s="36" t="str">
        <f t="shared" si="51"/>
        <v>Προσυμβατικός</v>
      </c>
      <c r="AF68" s="36">
        <f t="shared" si="51"/>
        <v>0</v>
      </c>
      <c r="AG68" s="36">
        <f t="shared" si="51"/>
        <v>0</v>
      </c>
      <c r="AH68" s="36">
        <f t="shared" si="51"/>
        <v>0</v>
      </c>
      <c r="AI68" s="36">
        <f t="shared" si="51"/>
        <v>0</v>
      </c>
      <c r="AJ68" s="36">
        <f t="shared" si="51"/>
        <v>0</v>
      </c>
      <c r="AK68" s="36">
        <f t="shared" si="51"/>
        <v>0</v>
      </c>
      <c r="AL68" s="36">
        <f t="shared" si="51"/>
        <v>0</v>
      </c>
      <c r="AM68" s="36">
        <f t="shared" si="52"/>
        <v>0</v>
      </c>
      <c r="AN68" s="36">
        <f t="shared" si="52"/>
        <v>0</v>
      </c>
      <c r="AO68" s="36">
        <f t="shared" si="52"/>
        <v>0</v>
      </c>
      <c r="AP68" s="36">
        <f t="shared" si="52"/>
        <v>0</v>
      </c>
      <c r="AQ68" s="36">
        <f t="shared" si="52"/>
        <v>0</v>
      </c>
      <c r="AR68" s="36">
        <f t="shared" si="52"/>
        <v>0</v>
      </c>
      <c r="AS68" s="36">
        <f t="shared" si="52"/>
        <v>0</v>
      </c>
      <c r="AT68" s="36">
        <f t="shared" si="52"/>
        <v>0</v>
      </c>
      <c r="AU68" s="36">
        <f t="shared" si="52"/>
        <v>0</v>
      </c>
      <c r="AV68" s="36">
        <f t="shared" si="52"/>
        <v>0</v>
      </c>
      <c r="AW68" s="36">
        <f t="shared" si="53"/>
        <v>0</v>
      </c>
      <c r="AX68" s="36">
        <f t="shared" si="53"/>
        <v>0</v>
      </c>
      <c r="AY68" s="36">
        <f t="shared" si="53"/>
        <v>0</v>
      </c>
      <c r="AZ68" s="36">
        <f t="shared" si="53"/>
        <v>0</v>
      </c>
      <c r="BA68" s="36">
        <f t="shared" si="53"/>
        <v>0</v>
      </c>
      <c r="BB68" s="36">
        <f t="shared" si="53"/>
        <v>0</v>
      </c>
      <c r="BC68" s="36">
        <f t="shared" si="53"/>
        <v>0</v>
      </c>
      <c r="BD68" s="36">
        <f t="shared" si="53"/>
        <v>0</v>
      </c>
      <c r="BE68" s="36">
        <f t="shared" si="53"/>
        <v>0</v>
      </c>
      <c r="BF68" s="36">
        <f t="shared" si="53"/>
        <v>0</v>
      </c>
      <c r="BG68" s="36">
        <f t="shared" si="54"/>
        <v>0</v>
      </c>
      <c r="BH68" s="36">
        <f t="shared" si="54"/>
        <v>0</v>
      </c>
      <c r="BI68" s="36">
        <f t="shared" si="54"/>
        <v>0</v>
      </c>
      <c r="BJ68" s="36">
        <f t="shared" si="54"/>
        <v>0</v>
      </c>
      <c r="BK68" s="36">
        <f t="shared" si="54"/>
        <v>0</v>
      </c>
      <c r="BL68" s="36">
        <f t="shared" si="54"/>
        <v>0</v>
      </c>
      <c r="BM68" s="36">
        <f t="shared" si="54"/>
        <v>0</v>
      </c>
      <c r="BN68" s="36">
        <f t="shared" si="54"/>
        <v>0</v>
      </c>
      <c r="BO68" s="36">
        <f t="shared" si="54"/>
        <v>0</v>
      </c>
      <c r="BP68" s="36">
        <f t="shared" si="54"/>
        <v>0</v>
      </c>
      <c r="BQ68" s="36">
        <f t="shared" si="55"/>
        <v>0</v>
      </c>
      <c r="BR68" s="36">
        <f t="shared" si="55"/>
        <v>0</v>
      </c>
      <c r="BS68" s="36">
        <f t="shared" si="55"/>
        <v>0</v>
      </c>
      <c r="BT68" s="36">
        <f t="shared" si="55"/>
        <v>0</v>
      </c>
      <c r="BU68" s="36">
        <f t="shared" si="55"/>
        <v>0</v>
      </c>
      <c r="BV68" s="36">
        <f t="shared" si="55"/>
        <v>0</v>
      </c>
      <c r="BW68" s="36">
        <f t="shared" si="55"/>
        <v>0</v>
      </c>
      <c r="BX68" s="36">
        <f t="shared" si="55"/>
        <v>0</v>
      </c>
      <c r="BY68" s="36">
        <f t="shared" si="55"/>
        <v>0</v>
      </c>
      <c r="BZ68" s="36">
        <f t="shared" si="55"/>
        <v>0</v>
      </c>
      <c r="CA68" s="36">
        <f t="shared" si="55"/>
        <v>0</v>
      </c>
      <c r="CC68" s="39"/>
    </row>
    <row r="69" spans="2:81" ht="19.5" customHeight="1" outlineLevel="1" x14ac:dyDescent="0.3">
      <c r="B69" s="19" t="str">
        <f t="shared" ref="B69" si="58">E69</f>
        <v>Σύμβαση</v>
      </c>
      <c r="C69" s="53"/>
      <c r="D69" s="53"/>
      <c r="E69" s="45" t="s">
        <v>8</v>
      </c>
      <c r="F69" s="43">
        <v>46023</v>
      </c>
      <c r="G69" s="43">
        <v>46023</v>
      </c>
      <c r="H69" s="31">
        <f t="shared" si="56"/>
        <v>1</v>
      </c>
      <c r="I69" s="34">
        <f t="shared" si="49"/>
        <v>0</v>
      </c>
      <c r="J69" s="36">
        <f t="shared" si="49"/>
        <v>0</v>
      </c>
      <c r="K69" s="36">
        <f t="shared" si="49"/>
        <v>0</v>
      </c>
      <c r="L69" s="36">
        <f t="shared" si="49"/>
        <v>0</v>
      </c>
      <c r="M69" s="36">
        <f t="shared" si="49"/>
        <v>0</v>
      </c>
      <c r="N69" s="36">
        <f t="shared" si="49"/>
        <v>0</v>
      </c>
      <c r="O69" s="36">
        <f t="shared" si="49"/>
        <v>0</v>
      </c>
      <c r="P69" s="36">
        <f t="shared" si="49"/>
        <v>0</v>
      </c>
      <c r="Q69" s="36">
        <f t="shared" si="49"/>
        <v>0</v>
      </c>
      <c r="R69" s="36">
        <f t="shared" si="49"/>
        <v>0</v>
      </c>
      <c r="S69" s="36">
        <f t="shared" si="50"/>
        <v>0</v>
      </c>
      <c r="T69" s="36">
        <f t="shared" si="50"/>
        <v>0</v>
      </c>
      <c r="U69" s="36">
        <f t="shared" si="50"/>
        <v>0</v>
      </c>
      <c r="V69" s="36">
        <f t="shared" si="50"/>
        <v>0</v>
      </c>
      <c r="W69" s="36">
        <f t="shared" si="50"/>
        <v>0</v>
      </c>
      <c r="X69" s="36">
        <f t="shared" si="50"/>
        <v>0</v>
      </c>
      <c r="Y69" s="36">
        <f t="shared" si="50"/>
        <v>0</v>
      </c>
      <c r="Z69" s="36">
        <f t="shared" si="50"/>
        <v>0</v>
      </c>
      <c r="AA69" s="36">
        <f t="shared" si="50"/>
        <v>0</v>
      </c>
      <c r="AB69" s="36">
        <f t="shared" si="50"/>
        <v>0</v>
      </c>
      <c r="AC69" s="36">
        <f t="shared" si="51"/>
        <v>0</v>
      </c>
      <c r="AD69" s="36">
        <f t="shared" si="51"/>
        <v>0</v>
      </c>
      <c r="AE69" s="36">
        <f t="shared" si="51"/>
        <v>0</v>
      </c>
      <c r="AF69" s="36" t="str">
        <f t="shared" si="51"/>
        <v>Σύμβαση</v>
      </c>
      <c r="AG69" s="36">
        <f t="shared" si="51"/>
        <v>0</v>
      </c>
      <c r="AH69" s="36">
        <f t="shared" si="51"/>
        <v>0</v>
      </c>
      <c r="AI69" s="36">
        <f t="shared" si="51"/>
        <v>0</v>
      </c>
      <c r="AJ69" s="36">
        <f t="shared" si="51"/>
        <v>0</v>
      </c>
      <c r="AK69" s="36">
        <f t="shared" si="51"/>
        <v>0</v>
      </c>
      <c r="AL69" s="36">
        <f t="shared" si="51"/>
        <v>0</v>
      </c>
      <c r="AM69" s="36">
        <f t="shared" si="52"/>
        <v>0</v>
      </c>
      <c r="AN69" s="36">
        <f t="shared" si="52"/>
        <v>0</v>
      </c>
      <c r="AO69" s="36">
        <f t="shared" si="52"/>
        <v>0</v>
      </c>
      <c r="AP69" s="36">
        <f t="shared" si="52"/>
        <v>0</v>
      </c>
      <c r="AQ69" s="36">
        <f t="shared" si="52"/>
        <v>0</v>
      </c>
      <c r="AR69" s="36">
        <f t="shared" si="52"/>
        <v>0</v>
      </c>
      <c r="AS69" s="36">
        <f t="shared" si="52"/>
        <v>0</v>
      </c>
      <c r="AT69" s="36">
        <f t="shared" si="52"/>
        <v>0</v>
      </c>
      <c r="AU69" s="36">
        <f t="shared" si="52"/>
        <v>0</v>
      </c>
      <c r="AV69" s="36">
        <f t="shared" si="52"/>
        <v>0</v>
      </c>
      <c r="AW69" s="36">
        <f t="shared" si="53"/>
        <v>0</v>
      </c>
      <c r="AX69" s="36">
        <f t="shared" si="53"/>
        <v>0</v>
      </c>
      <c r="AY69" s="36">
        <f t="shared" si="53"/>
        <v>0</v>
      </c>
      <c r="AZ69" s="36">
        <f t="shared" si="53"/>
        <v>0</v>
      </c>
      <c r="BA69" s="36">
        <f t="shared" si="53"/>
        <v>0</v>
      </c>
      <c r="BB69" s="36">
        <f t="shared" si="53"/>
        <v>0</v>
      </c>
      <c r="BC69" s="36">
        <f t="shared" si="53"/>
        <v>0</v>
      </c>
      <c r="BD69" s="36">
        <f t="shared" si="53"/>
        <v>0</v>
      </c>
      <c r="BE69" s="36">
        <f t="shared" si="53"/>
        <v>0</v>
      </c>
      <c r="BF69" s="36">
        <f t="shared" si="53"/>
        <v>0</v>
      </c>
      <c r="BG69" s="36">
        <f t="shared" si="54"/>
        <v>0</v>
      </c>
      <c r="BH69" s="36">
        <f t="shared" si="54"/>
        <v>0</v>
      </c>
      <c r="BI69" s="36">
        <f t="shared" si="54"/>
        <v>0</v>
      </c>
      <c r="BJ69" s="36">
        <f t="shared" si="54"/>
        <v>0</v>
      </c>
      <c r="BK69" s="36">
        <f t="shared" si="54"/>
        <v>0</v>
      </c>
      <c r="BL69" s="36">
        <f t="shared" si="54"/>
        <v>0</v>
      </c>
      <c r="BM69" s="36">
        <f t="shared" si="54"/>
        <v>0</v>
      </c>
      <c r="BN69" s="36">
        <f t="shared" si="54"/>
        <v>0</v>
      </c>
      <c r="BO69" s="36">
        <f t="shared" si="54"/>
        <v>0</v>
      </c>
      <c r="BP69" s="36">
        <f t="shared" si="54"/>
        <v>0</v>
      </c>
      <c r="BQ69" s="36">
        <f t="shared" si="55"/>
        <v>0</v>
      </c>
      <c r="BR69" s="36">
        <f t="shared" si="55"/>
        <v>0</v>
      </c>
      <c r="BS69" s="36">
        <f t="shared" si="55"/>
        <v>0</v>
      </c>
      <c r="BT69" s="36">
        <f t="shared" si="55"/>
        <v>0</v>
      </c>
      <c r="BU69" s="36">
        <f t="shared" si="55"/>
        <v>0</v>
      </c>
      <c r="BV69" s="36">
        <f t="shared" si="55"/>
        <v>0</v>
      </c>
      <c r="BW69" s="36">
        <f t="shared" si="55"/>
        <v>0</v>
      </c>
      <c r="BX69" s="36">
        <f t="shared" si="55"/>
        <v>0</v>
      </c>
      <c r="BY69" s="36">
        <f t="shared" si="55"/>
        <v>0</v>
      </c>
      <c r="BZ69" s="36">
        <f t="shared" si="55"/>
        <v>0</v>
      </c>
      <c r="CA69" s="36">
        <f t="shared" si="55"/>
        <v>0</v>
      </c>
      <c r="CC69" s="39"/>
    </row>
    <row r="70" spans="2:81" ht="19.5" customHeight="1" outlineLevel="1" x14ac:dyDescent="0.3">
      <c r="B70" s="19" t="str">
        <f t="shared" ref="B70" si="59">E70</f>
        <v>Υλοποίηση</v>
      </c>
      <c r="C70" s="53"/>
      <c r="D70" s="53"/>
      <c r="E70" s="45" t="s">
        <v>9</v>
      </c>
      <c r="F70" s="43">
        <v>46054</v>
      </c>
      <c r="G70" s="43">
        <v>46539</v>
      </c>
      <c r="H70" s="31">
        <f t="shared" si="56"/>
        <v>17</v>
      </c>
      <c r="I70" s="34">
        <f t="shared" si="49"/>
        <v>0</v>
      </c>
      <c r="J70" s="36">
        <f t="shared" si="49"/>
        <v>0</v>
      </c>
      <c r="K70" s="36">
        <f t="shared" si="49"/>
        <v>0</v>
      </c>
      <c r="L70" s="36">
        <f t="shared" si="49"/>
        <v>0</v>
      </c>
      <c r="M70" s="36">
        <f t="shared" si="49"/>
        <v>0</v>
      </c>
      <c r="N70" s="36">
        <f t="shared" si="49"/>
        <v>0</v>
      </c>
      <c r="O70" s="36">
        <f t="shared" si="49"/>
        <v>0</v>
      </c>
      <c r="P70" s="36">
        <f t="shared" si="49"/>
        <v>0</v>
      </c>
      <c r="Q70" s="36">
        <f t="shared" si="49"/>
        <v>0</v>
      </c>
      <c r="R70" s="36">
        <f t="shared" si="49"/>
        <v>0</v>
      </c>
      <c r="S70" s="36">
        <f t="shared" si="50"/>
        <v>0</v>
      </c>
      <c r="T70" s="36">
        <f t="shared" si="50"/>
        <v>0</v>
      </c>
      <c r="U70" s="36">
        <f t="shared" si="50"/>
        <v>0</v>
      </c>
      <c r="V70" s="36">
        <f t="shared" si="50"/>
        <v>0</v>
      </c>
      <c r="W70" s="36">
        <f t="shared" si="50"/>
        <v>0</v>
      </c>
      <c r="X70" s="36">
        <f t="shared" si="50"/>
        <v>0</v>
      </c>
      <c r="Y70" s="36">
        <f t="shared" si="50"/>
        <v>0</v>
      </c>
      <c r="Z70" s="36">
        <f t="shared" si="50"/>
        <v>0</v>
      </c>
      <c r="AA70" s="36">
        <f t="shared" si="50"/>
        <v>0</v>
      </c>
      <c r="AB70" s="36">
        <f t="shared" si="50"/>
        <v>0</v>
      </c>
      <c r="AC70" s="36">
        <f t="shared" si="50"/>
        <v>0</v>
      </c>
      <c r="AD70" s="36">
        <f t="shared" si="50"/>
        <v>0</v>
      </c>
      <c r="AE70" s="36">
        <f t="shared" si="50"/>
        <v>0</v>
      </c>
      <c r="AF70" s="36">
        <f t="shared" si="50"/>
        <v>0</v>
      </c>
      <c r="AG70" s="36" t="str">
        <f t="shared" si="50"/>
        <v>Υλοποίηση</v>
      </c>
      <c r="AH70" s="36" t="str">
        <f t="shared" si="50"/>
        <v>Υλοποίηση</v>
      </c>
      <c r="AI70" s="36" t="str">
        <f t="shared" si="51"/>
        <v>Υλοποίηση</v>
      </c>
      <c r="AJ70" s="36" t="str">
        <f t="shared" si="51"/>
        <v>Υλοποίηση</v>
      </c>
      <c r="AK70" s="36" t="str">
        <f t="shared" si="51"/>
        <v>Υλοποίηση</v>
      </c>
      <c r="AL70" s="36" t="str">
        <f t="shared" si="51"/>
        <v>Υλοποίηση</v>
      </c>
      <c r="AM70" s="36" t="str">
        <f t="shared" si="51"/>
        <v>Υλοποίηση</v>
      </c>
      <c r="AN70" s="36" t="str">
        <f t="shared" si="51"/>
        <v>Υλοποίηση</v>
      </c>
      <c r="AO70" s="36" t="str">
        <f t="shared" si="51"/>
        <v>Υλοποίηση</v>
      </c>
      <c r="AP70" s="36" t="str">
        <f t="shared" si="51"/>
        <v>Υλοποίηση</v>
      </c>
      <c r="AQ70" s="36" t="str">
        <f t="shared" si="51"/>
        <v>Υλοποίηση</v>
      </c>
      <c r="AR70" s="36" t="str">
        <f t="shared" si="52"/>
        <v>Υλοποίηση</v>
      </c>
      <c r="AS70" s="36" t="str">
        <f t="shared" si="52"/>
        <v>Υλοποίηση</v>
      </c>
      <c r="AT70" s="36" t="str">
        <f t="shared" si="52"/>
        <v>Υλοποίηση</v>
      </c>
      <c r="AU70" s="36" t="str">
        <f t="shared" si="52"/>
        <v>Υλοποίηση</v>
      </c>
      <c r="AV70" s="36" t="str">
        <f t="shared" si="52"/>
        <v>Υλοποίηση</v>
      </c>
      <c r="AW70" s="36" t="str">
        <f t="shared" si="53"/>
        <v>Υλοποίηση</v>
      </c>
      <c r="AX70" s="36">
        <f t="shared" si="53"/>
        <v>0</v>
      </c>
      <c r="AY70" s="36">
        <f t="shared" si="53"/>
        <v>0</v>
      </c>
      <c r="AZ70" s="36">
        <f t="shared" si="53"/>
        <v>0</v>
      </c>
      <c r="BA70" s="36">
        <f t="shared" si="53"/>
        <v>0</v>
      </c>
      <c r="BB70" s="36">
        <f t="shared" si="53"/>
        <v>0</v>
      </c>
      <c r="BC70" s="36">
        <f t="shared" si="53"/>
        <v>0</v>
      </c>
      <c r="BD70" s="36">
        <f t="shared" si="53"/>
        <v>0</v>
      </c>
      <c r="BE70" s="36">
        <f t="shared" si="53"/>
        <v>0</v>
      </c>
      <c r="BF70" s="36">
        <f t="shared" si="53"/>
        <v>0</v>
      </c>
      <c r="BG70" s="36">
        <f t="shared" si="54"/>
        <v>0</v>
      </c>
      <c r="BH70" s="36">
        <f t="shared" si="54"/>
        <v>0</v>
      </c>
      <c r="BI70" s="36">
        <f t="shared" si="54"/>
        <v>0</v>
      </c>
      <c r="BJ70" s="36">
        <f t="shared" si="54"/>
        <v>0</v>
      </c>
      <c r="BK70" s="36">
        <f t="shared" si="54"/>
        <v>0</v>
      </c>
      <c r="BL70" s="36">
        <f t="shared" si="54"/>
        <v>0</v>
      </c>
      <c r="BM70" s="36">
        <f t="shared" si="54"/>
        <v>0</v>
      </c>
      <c r="BN70" s="36">
        <f t="shared" si="54"/>
        <v>0</v>
      </c>
      <c r="BO70" s="36">
        <f t="shared" si="54"/>
        <v>0</v>
      </c>
      <c r="BP70" s="36">
        <f t="shared" si="54"/>
        <v>0</v>
      </c>
      <c r="BQ70" s="36">
        <f t="shared" si="55"/>
        <v>0</v>
      </c>
      <c r="BR70" s="36">
        <f t="shared" si="55"/>
        <v>0</v>
      </c>
      <c r="BS70" s="36">
        <f t="shared" si="55"/>
        <v>0</v>
      </c>
      <c r="BT70" s="36">
        <f t="shared" si="55"/>
        <v>0</v>
      </c>
      <c r="BU70" s="36">
        <f t="shared" si="55"/>
        <v>0</v>
      </c>
      <c r="BV70" s="36">
        <f t="shared" si="55"/>
        <v>0</v>
      </c>
      <c r="BW70" s="36">
        <f t="shared" si="55"/>
        <v>0</v>
      </c>
      <c r="BX70" s="36">
        <f t="shared" si="55"/>
        <v>0</v>
      </c>
      <c r="BY70" s="36">
        <f t="shared" si="55"/>
        <v>0</v>
      </c>
      <c r="BZ70" s="36">
        <f t="shared" si="55"/>
        <v>0</v>
      </c>
      <c r="CA70" s="36">
        <f t="shared" si="55"/>
        <v>0</v>
      </c>
      <c r="CC70" s="39"/>
    </row>
    <row r="71" spans="2:81" ht="19.5" customHeight="1" outlineLevel="1" x14ac:dyDescent="0.3">
      <c r="B71" s="19" t="str">
        <f t="shared" ref="B71" si="60">E71</f>
        <v>Ολοκλήρωση</v>
      </c>
      <c r="C71" s="53"/>
      <c r="D71" s="53"/>
      <c r="E71" s="45" t="s">
        <v>10</v>
      </c>
      <c r="F71" s="43">
        <v>46569</v>
      </c>
      <c r="G71" s="43">
        <v>46569</v>
      </c>
      <c r="H71" s="31">
        <f t="shared" si="56"/>
        <v>1</v>
      </c>
      <c r="I71" s="34">
        <f t="shared" si="49"/>
        <v>0</v>
      </c>
      <c r="J71" s="36">
        <f t="shared" si="49"/>
        <v>0</v>
      </c>
      <c r="K71" s="36">
        <f t="shared" si="49"/>
        <v>0</v>
      </c>
      <c r="L71" s="36">
        <f t="shared" si="49"/>
        <v>0</v>
      </c>
      <c r="M71" s="36">
        <f t="shared" si="49"/>
        <v>0</v>
      </c>
      <c r="N71" s="36">
        <f t="shared" si="49"/>
        <v>0</v>
      </c>
      <c r="O71" s="36">
        <f t="shared" si="49"/>
        <v>0</v>
      </c>
      <c r="P71" s="36">
        <f t="shared" si="49"/>
        <v>0</v>
      </c>
      <c r="Q71" s="36">
        <f t="shared" si="49"/>
        <v>0</v>
      </c>
      <c r="R71" s="36">
        <f t="shared" si="49"/>
        <v>0</v>
      </c>
      <c r="S71" s="36">
        <f t="shared" si="50"/>
        <v>0</v>
      </c>
      <c r="T71" s="36">
        <f t="shared" si="50"/>
        <v>0</v>
      </c>
      <c r="U71" s="36">
        <f t="shared" si="50"/>
        <v>0</v>
      </c>
      <c r="V71" s="36">
        <f t="shared" si="50"/>
        <v>0</v>
      </c>
      <c r="W71" s="36">
        <f t="shared" si="50"/>
        <v>0</v>
      </c>
      <c r="X71" s="36">
        <f t="shared" si="50"/>
        <v>0</v>
      </c>
      <c r="Y71" s="36">
        <f t="shared" si="50"/>
        <v>0</v>
      </c>
      <c r="Z71" s="36">
        <f t="shared" si="50"/>
        <v>0</v>
      </c>
      <c r="AA71" s="36">
        <f t="shared" si="50"/>
        <v>0</v>
      </c>
      <c r="AB71" s="36">
        <f t="shared" si="50"/>
        <v>0</v>
      </c>
      <c r="AC71" s="36">
        <f t="shared" si="51"/>
        <v>0</v>
      </c>
      <c r="AD71" s="36">
        <f t="shared" si="51"/>
        <v>0</v>
      </c>
      <c r="AE71" s="36">
        <f t="shared" si="51"/>
        <v>0</v>
      </c>
      <c r="AF71" s="36">
        <f t="shared" si="51"/>
        <v>0</v>
      </c>
      <c r="AG71" s="36">
        <f t="shared" si="51"/>
        <v>0</v>
      </c>
      <c r="AH71" s="36">
        <f t="shared" si="51"/>
        <v>0</v>
      </c>
      <c r="AI71" s="36">
        <f t="shared" si="51"/>
        <v>0</v>
      </c>
      <c r="AJ71" s="36">
        <f t="shared" si="51"/>
        <v>0</v>
      </c>
      <c r="AK71" s="36">
        <f t="shared" si="51"/>
        <v>0</v>
      </c>
      <c r="AL71" s="36">
        <f t="shared" si="51"/>
        <v>0</v>
      </c>
      <c r="AM71" s="36">
        <f t="shared" si="52"/>
        <v>0</v>
      </c>
      <c r="AN71" s="36">
        <f t="shared" si="52"/>
        <v>0</v>
      </c>
      <c r="AO71" s="36">
        <f t="shared" si="52"/>
        <v>0</v>
      </c>
      <c r="AP71" s="36">
        <f t="shared" si="52"/>
        <v>0</v>
      </c>
      <c r="AQ71" s="36">
        <f t="shared" si="52"/>
        <v>0</v>
      </c>
      <c r="AR71" s="36">
        <f t="shared" si="52"/>
        <v>0</v>
      </c>
      <c r="AS71" s="36">
        <f t="shared" si="52"/>
        <v>0</v>
      </c>
      <c r="AT71" s="36">
        <f t="shared" si="52"/>
        <v>0</v>
      </c>
      <c r="AU71" s="36">
        <f t="shared" si="52"/>
        <v>0</v>
      </c>
      <c r="AV71" s="36">
        <f t="shared" si="52"/>
        <v>0</v>
      </c>
      <c r="AW71" s="36">
        <f t="shared" si="53"/>
        <v>0</v>
      </c>
      <c r="AX71" s="36" t="str">
        <f t="shared" si="53"/>
        <v>Ολοκλήρωση</v>
      </c>
      <c r="AY71" s="36">
        <f t="shared" si="53"/>
        <v>0</v>
      </c>
      <c r="AZ71" s="36">
        <f t="shared" si="53"/>
        <v>0</v>
      </c>
      <c r="BA71" s="36">
        <f t="shared" si="53"/>
        <v>0</v>
      </c>
      <c r="BB71" s="36">
        <f t="shared" si="53"/>
        <v>0</v>
      </c>
      <c r="BC71" s="36">
        <f t="shared" si="53"/>
        <v>0</v>
      </c>
      <c r="BD71" s="36">
        <f t="shared" si="53"/>
        <v>0</v>
      </c>
      <c r="BE71" s="36">
        <f t="shared" si="53"/>
        <v>0</v>
      </c>
      <c r="BF71" s="36">
        <f t="shared" si="53"/>
        <v>0</v>
      </c>
      <c r="BG71" s="36">
        <f t="shared" si="54"/>
        <v>0</v>
      </c>
      <c r="BH71" s="36">
        <f t="shared" si="54"/>
        <v>0</v>
      </c>
      <c r="BI71" s="36">
        <f t="shared" si="54"/>
        <v>0</v>
      </c>
      <c r="BJ71" s="36">
        <f t="shared" si="54"/>
        <v>0</v>
      </c>
      <c r="BK71" s="36">
        <f t="shared" si="54"/>
        <v>0</v>
      </c>
      <c r="BL71" s="36">
        <f t="shared" si="54"/>
        <v>0</v>
      </c>
      <c r="BM71" s="36">
        <f t="shared" si="54"/>
        <v>0</v>
      </c>
      <c r="BN71" s="36">
        <f t="shared" si="54"/>
        <v>0</v>
      </c>
      <c r="BO71" s="36">
        <f t="shared" si="54"/>
        <v>0</v>
      </c>
      <c r="BP71" s="36">
        <f t="shared" si="54"/>
        <v>0</v>
      </c>
      <c r="BQ71" s="36">
        <f t="shared" si="55"/>
        <v>0</v>
      </c>
      <c r="BR71" s="36">
        <f t="shared" si="55"/>
        <v>0</v>
      </c>
      <c r="BS71" s="36">
        <f t="shared" si="55"/>
        <v>0</v>
      </c>
      <c r="BT71" s="36">
        <f t="shared" si="55"/>
        <v>0</v>
      </c>
      <c r="BU71" s="36">
        <f t="shared" si="55"/>
        <v>0</v>
      </c>
      <c r="BV71" s="36">
        <f t="shared" si="55"/>
        <v>0</v>
      </c>
      <c r="BW71" s="36">
        <f t="shared" si="55"/>
        <v>0</v>
      </c>
      <c r="BX71" s="36">
        <f t="shared" si="55"/>
        <v>0</v>
      </c>
      <c r="BY71" s="36">
        <f t="shared" si="55"/>
        <v>0</v>
      </c>
      <c r="BZ71" s="36">
        <f t="shared" si="55"/>
        <v>0</v>
      </c>
      <c r="CA71" s="36">
        <f t="shared" si="55"/>
        <v>0</v>
      </c>
      <c r="CC71" s="39"/>
    </row>
    <row r="72" spans="2:81" ht="11.25" customHeight="1" thickBot="1" x14ac:dyDescent="0.35">
      <c r="B72" s="19"/>
      <c r="C72" s="44"/>
      <c r="D72" s="57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8"/>
      <c r="AT72" s="58"/>
      <c r="AU72" s="58"/>
      <c r="AV72" s="58"/>
      <c r="AW72" s="58"/>
      <c r="AX72" s="58"/>
      <c r="AY72" s="58"/>
      <c r="AZ72" s="58"/>
      <c r="BA72" s="58"/>
      <c r="BB72" s="58"/>
      <c r="BC72" s="58"/>
      <c r="BD72" s="58"/>
      <c r="BE72" s="58"/>
      <c r="BF72" s="58"/>
      <c r="BG72" s="58"/>
      <c r="BH72" s="58"/>
      <c r="BI72" s="58"/>
      <c r="BJ72" s="58"/>
      <c r="BK72" s="58"/>
      <c r="BL72" s="58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8"/>
      <c r="CA72" s="58"/>
      <c r="CC72" s="39"/>
    </row>
    <row r="73" spans="2:81" ht="19.95" customHeight="1" x14ac:dyDescent="0.3">
      <c r="B73" s="18">
        <v>100</v>
      </c>
      <c r="C73" s="41" t="s">
        <v>26</v>
      </c>
      <c r="D73" s="41" t="s">
        <v>27</v>
      </c>
      <c r="E73" s="30"/>
      <c r="F73" s="40">
        <f>MIN(F74:F85)</f>
        <v>45566</v>
      </c>
      <c r="G73" s="40">
        <f>MAX(G74:G85)</f>
        <v>46023</v>
      </c>
      <c r="H73" s="42">
        <f>COUNTIF(I73:CA73,100)</f>
        <v>16</v>
      </c>
      <c r="I73" s="32">
        <f t="shared" ref="I73:R85" si="61">IF(AND(($F73&lt;=I$8),($G73&gt;=I$8)),$B73,0)</f>
        <v>0</v>
      </c>
      <c r="J73" s="33">
        <f t="shared" si="61"/>
        <v>0</v>
      </c>
      <c r="K73" s="33">
        <f t="shared" si="61"/>
        <v>0</v>
      </c>
      <c r="L73" s="33">
        <f t="shared" si="61"/>
        <v>0</v>
      </c>
      <c r="M73" s="33">
        <f t="shared" si="61"/>
        <v>0</v>
      </c>
      <c r="N73" s="33">
        <f t="shared" si="61"/>
        <v>0</v>
      </c>
      <c r="O73" s="33">
        <f t="shared" si="61"/>
        <v>0</v>
      </c>
      <c r="P73" s="33">
        <f t="shared" si="61"/>
        <v>0</v>
      </c>
      <c r="Q73" s="33">
        <f t="shared" si="61"/>
        <v>100</v>
      </c>
      <c r="R73" s="33">
        <f t="shared" si="61"/>
        <v>100</v>
      </c>
      <c r="S73" s="33">
        <f t="shared" ref="S73:AB85" si="62">IF(AND(($F73&lt;=S$8),($G73&gt;=S$8)),$B73,0)</f>
        <v>100</v>
      </c>
      <c r="T73" s="33">
        <f t="shared" si="62"/>
        <v>100</v>
      </c>
      <c r="U73" s="33">
        <f t="shared" si="62"/>
        <v>100</v>
      </c>
      <c r="V73" s="33">
        <f t="shared" si="62"/>
        <v>100</v>
      </c>
      <c r="W73" s="33">
        <f t="shared" si="62"/>
        <v>100</v>
      </c>
      <c r="X73" s="33">
        <f t="shared" si="62"/>
        <v>100</v>
      </c>
      <c r="Y73" s="33">
        <f t="shared" si="62"/>
        <v>100</v>
      </c>
      <c r="Z73" s="33">
        <f t="shared" si="62"/>
        <v>100</v>
      </c>
      <c r="AA73" s="33">
        <f t="shared" si="62"/>
        <v>100</v>
      </c>
      <c r="AB73" s="33">
        <f t="shared" si="62"/>
        <v>100</v>
      </c>
      <c r="AC73" s="33">
        <f t="shared" ref="AC73:AL85" si="63">IF(AND(($F73&lt;=AC$8),($G73&gt;=AC$8)),$B73,0)</f>
        <v>100</v>
      </c>
      <c r="AD73" s="33">
        <f t="shared" si="63"/>
        <v>100</v>
      </c>
      <c r="AE73" s="33">
        <f t="shared" si="63"/>
        <v>100</v>
      </c>
      <c r="AF73" s="33">
        <f t="shared" si="63"/>
        <v>100</v>
      </c>
      <c r="AG73" s="33">
        <f t="shared" si="63"/>
        <v>0</v>
      </c>
      <c r="AH73" s="33">
        <f t="shared" si="63"/>
        <v>0</v>
      </c>
      <c r="AI73" s="33">
        <f t="shared" si="63"/>
        <v>0</v>
      </c>
      <c r="AJ73" s="33">
        <f t="shared" si="63"/>
        <v>0</v>
      </c>
      <c r="AK73" s="33">
        <f t="shared" si="63"/>
        <v>0</v>
      </c>
      <c r="AL73" s="33">
        <f t="shared" si="63"/>
        <v>0</v>
      </c>
      <c r="AM73" s="33">
        <f t="shared" ref="AM73:AV85" si="64">IF(AND(($F73&lt;=AM$8),($G73&gt;=AM$8)),$B73,0)</f>
        <v>0</v>
      </c>
      <c r="AN73" s="33">
        <f t="shared" si="64"/>
        <v>0</v>
      </c>
      <c r="AO73" s="33">
        <f t="shared" si="64"/>
        <v>0</v>
      </c>
      <c r="AP73" s="33">
        <f t="shared" si="64"/>
        <v>0</v>
      </c>
      <c r="AQ73" s="33">
        <f t="shared" si="64"/>
        <v>0</v>
      </c>
      <c r="AR73" s="33">
        <f t="shared" si="64"/>
        <v>0</v>
      </c>
      <c r="AS73" s="33">
        <f t="shared" si="64"/>
        <v>0</v>
      </c>
      <c r="AT73" s="33">
        <f t="shared" si="64"/>
        <v>0</v>
      </c>
      <c r="AU73" s="33">
        <f t="shared" si="64"/>
        <v>0</v>
      </c>
      <c r="AV73" s="33">
        <f t="shared" si="64"/>
        <v>0</v>
      </c>
      <c r="AW73" s="33">
        <f t="shared" ref="AW73:BF85" si="65">IF(AND(($F73&lt;=AW$8),($G73&gt;=AW$8)),$B73,0)</f>
        <v>0</v>
      </c>
      <c r="AX73" s="33">
        <f t="shared" si="65"/>
        <v>0</v>
      </c>
      <c r="AY73" s="33">
        <f t="shared" si="65"/>
        <v>0</v>
      </c>
      <c r="AZ73" s="33">
        <f t="shared" si="65"/>
        <v>0</v>
      </c>
      <c r="BA73" s="33">
        <f t="shared" si="65"/>
        <v>0</v>
      </c>
      <c r="BB73" s="33">
        <f t="shared" si="65"/>
        <v>0</v>
      </c>
      <c r="BC73" s="33">
        <f t="shared" si="65"/>
        <v>0</v>
      </c>
      <c r="BD73" s="33">
        <f t="shared" si="65"/>
        <v>0</v>
      </c>
      <c r="BE73" s="33">
        <f t="shared" si="65"/>
        <v>0</v>
      </c>
      <c r="BF73" s="33">
        <f t="shared" si="65"/>
        <v>0</v>
      </c>
      <c r="BG73" s="33">
        <f t="shared" ref="BG73:BP85" si="66">IF(AND(($F73&lt;=BG$8),($G73&gt;=BG$8)),$B73,0)</f>
        <v>0</v>
      </c>
      <c r="BH73" s="33">
        <f t="shared" si="66"/>
        <v>0</v>
      </c>
      <c r="BI73" s="33">
        <f t="shared" si="66"/>
        <v>0</v>
      </c>
      <c r="BJ73" s="33">
        <f t="shared" si="66"/>
        <v>0</v>
      </c>
      <c r="BK73" s="33">
        <f t="shared" si="66"/>
        <v>0</v>
      </c>
      <c r="BL73" s="33">
        <f t="shared" si="66"/>
        <v>0</v>
      </c>
      <c r="BM73" s="33">
        <f t="shared" si="66"/>
        <v>0</v>
      </c>
      <c r="BN73" s="33">
        <f t="shared" si="66"/>
        <v>0</v>
      </c>
      <c r="BO73" s="33">
        <f t="shared" si="66"/>
        <v>0</v>
      </c>
      <c r="BP73" s="33">
        <f t="shared" si="66"/>
        <v>0</v>
      </c>
      <c r="BQ73" s="33">
        <f t="shared" ref="BQ73:CA85" si="67">IF(AND(($F73&lt;=BQ$8),($G73&gt;=BQ$8)),$B73,0)</f>
        <v>0</v>
      </c>
      <c r="BR73" s="33">
        <f t="shared" si="67"/>
        <v>0</v>
      </c>
      <c r="BS73" s="33">
        <f t="shared" si="67"/>
        <v>0</v>
      </c>
      <c r="BT73" s="33">
        <f t="shared" si="67"/>
        <v>0</v>
      </c>
      <c r="BU73" s="33">
        <f t="shared" si="67"/>
        <v>0</v>
      </c>
      <c r="BV73" s="33">
        <f t="shared" si="67"/>
        <v>0</v>
      </c>
      <c r="BW73" s="33">
        <f t="shared" si="67"/>
        <v>0</v>
      </c>
      <c r="BX73" s="33">
        <f t="shared" si="67"/>
        <v>0</v>
      </c>
      <c r="BY73" s="33">
        <f t="shared" si="67"/>
        <v>0</v>
      </c>
      <c r="BZ73" s="33">
        <f t="shared" si="67"/>
        <v>0</v>
      </c>
      <c r="CA73" s="33">
        <f t="shared" si="67"/>
        <v>0</v>
      </c>
      <c r="CC73" s="39"/>
    </row>
    <row r="74" spans="2:81" ht="18" hidden="1" customHeight="1" outlineLevel="1" x14ac:dyDescent="0.3">
      <c r="B74" s="19" t="str">
        <f>E74</f>
        <v>Προδημοπρασιακός</v>
      </c>
      <c r="C74" s="46" t="s">
        <v>34</v>
      </c>
      <c r="D74" s="55"/>
      <c r="E74" s="45" t="s">
        <v>1</v>
      </c>
      <c r="F74" s="43"/>
      <c r="G74" s="43"/>
      <c r="H74" s="31">
        <f t="shared" ref="H74:H85" si="68">COUNTIF(I74:CA74,E74)</f>
        <v>0</v>
      </c>
      <c r="I74" s="34">
        <f t="shared" si="61"/>
        <v>0</v>
      </c>
      <c r="J74" s="35">
        <f t="shared" si="61"/>
        <v>0</v>
      </c>
      <c r="K74" s="36">
        <f t="shared" si="61"/>
        <v>0</v>
      </c>
      <c r="L74" s="36">
        <f t="shared" si="61"/>
        <v>0</v>
      </c>
      <c r="M74" s="36">
        <f t="shared" si="61"/>
        <v>0</v>
      </c>
      <c r="N74" s="36">
        <f t="shared" si="61"/>
        <v>0</v>
      </c>
      <c r="O74" s="36">
        <f t="shared" si="61"/>
        <v>0</v>
      </c>
      <c r="P74" s="36">
        <f t="shared" si="61"/>
        <v>0</v>
      </c>
      <c r="Q74" s="36">
        <f t="shared" si="61"/>
        <v>0</v>
      </c>
      <c r="R74" s="36">
        <f t="shared" si="61"/>
        <v>0</v>
      </c>
      <c r="S74" s="36">
        <f t="shared" si="62"/>
        <v>0</v>
      </c>
      <c r="T74" s="36">
        <f t="shared" si="62"/>
        <v>0</v>
      </c>
      <c r="U74" s="36">
        <f t="shared" si="62"/>
        <v>0</v>
      </c>
      <c r="V74" s="36">
        <f t="shared" si="62"/>
        <v>0</v>
      </c>
      <c r="W74" s="36">
        <f t="shared" si="62"/>
        <v>0</v>
      </c>
      <c r="X74" s="36">
        <f t="shared" si="62"/>
        <v>0</v>
      </c>
      <c r="Y74" s="36">
        <f t="shared" si="62"/>
        <v>0</v>
      </c>
      <c r="Z74" s="36">
        <f t="shared" si="62"/>
        <v>0</v>
      </c>
      <c r="AA74" s="36">
        <f t="shared" si="62"/>
        <v>0</v>
      </c>
      <c r="AB74" s="36">
        <f t="shared" si="62"/>
        <v>0</v>
      </c>
      <c r="AC74" s="36">
        <f t="shared" si="63"/>
        <v>0</v>
      </c>
      <c r="AD74" s="36">
        <f t="shared" si="63"/>
        <v>0</v>
      </c>
      <c r="AE74" s="36">
        <f t="shared" si="63"/>
        <v>0</v>
      </c>
      <c r="AF74" s="36">
        <f t="shared" si="63"/>
        <v>0</v>
      </c>
      <c r="AG74" s="36">
        <f t="shared" si="63"/>
        <v>0</v>
      </c>
      <c r="AH74" s="36">
        <f t="shared" si="63"/>
        <v>0</v>
      </c>
      <c r="AI74" s="36">
        <f t="shared" si="63"/>
        <v>0</v>
      </c>
      <c r="AJ74" s="36">
        <f t="shared" si="63"/>
        <v>0</v>
      </c>
      <c r="AK74" s="36">
        <f t="shared" si="63"/>
        <v>0</v>
      </c>
      <c r="AL74" s="36">
        <f t="shared" si="63"/>
        <v>0</v>
      </c>
      <c r="AM74" s="36">
        <f t="shared" si="64"/>
        <v>0</v>
      </c>
      <c r="AN74" s="36">
        <f t="shared" si="64"/>
        <v>0</v>
      </c>
      <c r="AO74" s="36">
        <f t="shared" si="64"/>
        <v>0</v>
      </c>
      <c r="AP74" s="36">
        <f t="shared" si="64"/>
        <v>0</v>
      </c>
      <c r="AQ74" s="36">
        <f t="shared" si="64"/>
        <v>0</v>
      </c>
      <c r="AR74" s="36">
        <f t="shared" si="64"/>
        <v>0</v>
      </c>
      <c r="AS74" s="36">
        <f t="shared" si="64"/>
        <v>0</v>
      </c>
      <c r="AT74" s="36">
        <f t="shared" si="64"/>
        <v>0</v>
      </c>
      <c r="AU74" s="36">
        <f t="shared" si="64"/>
        <v>0</v>
      </c>
      <c r="AV74" s="36">
        <f t="shared" si="64"/>
        <v>0</v>
      </c>
      <c r="AW74" s="36">
        <f t="shared" si="65"/>
        <v>0</v>
      </c>
      <c r="AX74" s="36">
        <f t="shared" si="65"/>
        <v>0</v>
      </c>
      <c r="AY74" s="36">
        <f t="shared" si="65"/>
        <v>0</v>
      </c>
      <c r="AZ74" s="36">
        <f t="shared" si="65"/>
        <v>0</v>
      </c>
      <c r="BA74" s="36">
        <f t="shared" si="65"/>
        <v>0</v>
      </c>
      <c r="BB74" s="36">
        <f t="shared" si="65"/>
        <v>0</v>
      </c>
      <c r="BC74" s="36">
        <f t="shared" si="65"/>
        <v>0</v>
      </c>
      <c r="BD74" s="36">
        <f t="shared" si="65"/>
        <v>0</v>
      </c>
      <c r="BE74" s="36">
        <f t="shared" si="65"/>
        <v>0</v>
      </c>
      <c r="BF74" s="36">
        <f t="shared" si="65"/>
        <v>0</v>
      </c>
      <c r="BG74" s="36">
        <f t="shared" si="66"/>
        <v>0</v>
      </c>
      <c r="BH74" s="36">
        <f t="shared" si="66"/>
        <v>0</v>
      </c>
      <c r="BI74" s="36">
        <f t="shared" si="66"/>
        <v>0</v>
      </c>
      <c r="BJ74" s="36">
        <f t="shared" si="66"/>
        <v>0</v>
      </c>
      <c r="BK74" s="36">
        <f t="shared" si="66"/>
        <v>0</v>
      </c>
      <c r="BL74" s="36">
        <f t="shared" si="66"/>
        <v>0</v>
      </c>
      <c r="BM74" s="36">
        <f t="shared" si="66"/>
        <v>0</v>
      </c>
      <c r="BN74" s="36">
        <f t="shared" si="66"/>
        <v>0</v>
      </c>
      <c r="BO74" s="36">
        <f t="shared" si="66"/>
        <v>0</v>
      </c>
      <c r="BP74" s="36">
        <f t="shared" si="66"/>
        <v>0</v>
      </c>
      <c r="BQ74" s="36">
        <f t="shared" si="67"/>
        <v>0</v>
      </c>
      <c r="BR74" s="36">
        <f t="shared" si="67"/>
        <v>0</v>
      </c>
      <c r="BS74" s="36">
        <f t="shared" si="67"/>
        <v>0</v>
      </c>
      <c r="BT74" s="36">
        <f t="shared" si="67"/>
        <v>0</v>
      </c>
      <c r="BU74" s="36">
        <f t="shared" si="67"/>
        <v>0</v>
      </c>
      <c r="BV74" s="36">
        <f t="shared" si="67"/>
        <v>0</v>
      </c>
      <c r="BW74" s="36">
        <f t="shared" si="67"/>
        <v>0</v>
      </c>
      <c r="BX74" s="36">
        <f t="shared" si="67"/>
        <v>0</v>
      </c>
      <c r="BY74" s="36">
        <f t="shared" si="67"/>
        <v>0</v>
      </c>
      <c r="BZ74" s="36">
        <f t="shared" si="67"/>
        <v>0</v>
      </c>
      <c r="CA74" s="36">
        <f t="shared" si="67"/>
        <v>0</v>
      </c>
      <c r="CC74" s="39"/>
    </row>
    <row r="75" spans="2:81" ht="19.95" hidden="1" customHeight="1" outlineLevel="1" x14ac:dyDescent="0.3">
      <c r="B75" s="19" t="str">
        <f t="shared" ref="B75:B79" si="69">E75</f>
        <v>Δημοπράτηση</v>
      </c>
      <c r="C75" s="47"/>
      <c r="D75" s="55"/>
      <c r="E75" s="45" t="s">
        <v>2</v>
      </c>
      <c r="F75" s="43"/>
      <c r="G75" s="43"/>
      <c r="H75" s="31">
        <f t="shared" si="68"/>
        <v>0</v>
      </c>
      <c r="I75" s="34">
        <f t="shared" si="61"/>
        <v>0</v>
      </c>
      <c r="J75" s="36">
        <f t="shared" si="61"/>
        <v>0</v>
      </c>
      <c r="K75" s="36">
        <f t="shared" si="61"/>
        <v>0</v>
      </c>
      <c r="L75" s="36">
        <f t="shared" si="61"/>
        <v>0</v>
      </c>
      <c r="M75" s="36">
        <f t="shared" si="61"/>
        <v>0</v>
      </c>
      <c r="N75" s="36">
        <f t="shared" si="61"/>
        <v>0</v>
      </c>
      <c r="O75" s="36">
        <f t="shared" si="61"/>
        <v>0</v>
      </c>
      <c r="P75" s="36">
        <f t="shared" si="61"/>
        <v>0</v>
      </c>
      <c r="Q75" s="36">
        <f t="shared" si="61"/>
        <v>0</v>
      </c>
      <c r="R75" s="36">
        <f t="shared" si="61"/>
        <v>0</v>
      </c>
      <c r="S75" s="36">
        <f t="shared" si="62"/>
        <v>0</v>
      </c>
      <c r="T75" s="36">
        <f t="shared" si="62"/>
        <v>0</v>
      </c>
      <c r="U75" s="36">
        <f t="shared" si="62"/>
        <v>0</v>
      </c>
      <c r="V75" s="36">
        <f t="shared" si="62"/>
        <v>0</v>
      </c>
      <c r="W75" s="36">
        <f t="shared" si="62"/>
        <v>0</v>
      </c>
      <c r="X75" s="36">
        <f t="shared" si="62"/>
        <v>0</v>
      </c>
      <c r="Y75" s="36">
        <f t="shared" si="62"/>
        <v>0</v>
      </c>
      <c r="Z75" s="36">
        <f t="shared" si="62"/>
        <v>0</v>
      </c>
      <c r="AA75" s="36">
        <f t="shared" si="62"/>
        <v>0</v>
      </c>
      <c r="AB75" s="36">
        <f t="shared" si="62"/>
        <v>0</v>
      </c>
      <c r="AC75" s="36">
        <f t="shared" si="63"/>
        <v>0</v>
      </c>
      <c r="AD75" s="36">
        <f t="shared" si="63"/>
        <v>0</v>
      </c>
      <c r="AE75" s="36">
        <f t="shared" si="63"/>
        <v>0</v>
      </c>
      <c r="AF75" s="36">
        <f t="shared" si="63"/>
        <v>0</v>
      </c>
      <c r="AG75" s="36">
        <f t="shared" si="63"/>
        <v>0</v>
      </c>
      <c r="AH75" s="36">
        <f t="shared" si="63"/>
        <v>0</v>
      </c>
      <c r="AI75" s="36">
        <f t="shared" si="63"/>
        <v>0</v>
      </c>
      <c r="AJ75" s="36">
        <f t="shared" si="63"/>
        <v>0</v>
      </c>
      <c r="AK75" s="36">
        <f t="shared" si="63"/>
        <v>0</v>
      </c>
      <c r="AL75" s="36">
        <f t="shared" si="63"/>
        <v>0</v>
      </c>
      <c r="AM75" s="36">
        <f t="shared" si="64"/>
        <v>0</v>
      </c>
      <c r="AN75" s="36">
        <f t="shared" si="64"/>
        <v>0</v>
      </c>
      <c r="AO75" s="36">
        <f t="shared" si="64"/>
        <v>0</v>
      </c>
      <c r="AP75" s="36">
        <f t="shared" si="64"/>
        <v>0</v>
      </c>
      <c r="AQ75" s="36">
        <f t="shared" si="64"/>
        <v>0</v>
      </c>
      <c r="AR75" s="36">
        <f t="shared" si="64"/>
        <v>0</v>
      </c>
      <c r="AS75" s="36">
        <f t="shared" si="64"/>
        <v>0</v>
      </c>
      <c r="AT75" s="36">
        <f t="shared" si="64"/>
        <v>0</v>
      </c>
      <c r="AU75" s="36">
        <f t="shared" si="64"/>
        <v>0</v>
      </c>
      <c r="AV75" s="36">
        <f t="shared" si="64"/>
        <v>0</v>
      </c>
      <c r="AW75" s="36">
        <f t="shared" si="65"/>
        <v>0</v>
      </c>
      <c r="AX75" s="36">
        <f t="shared" si="65"/>
        <v>0</v>
      </c>
      <c r="AY75" s="36">
        <f t="shared" si="65"/>
        <v>0</v>
      </c>
      <c r="AZ75" s="36">
        <f t="shared" si="65"/>
        <v>0</v>
      </c>
      <c r="BA75" s="36">
        <f t="shared" si="65"/>
        <v>0</v>
      </c>
      <c r="BB75" s="36">
        <f t="shared" si="65"/>
        <v>0</v>
      </c>
      <c r="BC75" s="36">
        <f t="shared" si="65"/>
        <v>0</v>
      </c>
      <c r="BD75" s="36">
        <f t="shared" si="65"/>
        <v>0</v>
      </c>
      <c r="BE75" s="36">
        <f t="shared" si="65"/>
        <v>0</v>
      </c>
      <c r="BF75" s="36">
        <f t="shared" si="65"/>
        <v>0</v>
      </c>
      <c r="BG75" s="36">
        <f t="shared" si="66"/>
        <v>0</v>
      </c>
      <c r="BH75" s="36">
        <f t="shared" si="66"/>
        <v>0</v>
      </c>
      <c r="BI75" s="36">
        <f t="shared" si="66"/>
        <v>0</v>
      </c>
      <c r="BJ75" s="36">
        <f t="shared" si="66"/>
        <v>0</v>
      </c>
      <c r="BK75" s="36">
        <f t="shared" si="66"/>
        <v>0</v>
      </c>
      <c r="BL75" s="36">
        <f t="shared" si="66"/>
        <v>0</v>
      </c>
      <c r="BM75" s="36">
        <f t="shared" si="66"/>
        <v>0</v>
      </c>
      <c r="BN75" s="36">
        <f t="shared" si="66"/>
        <v>0</v>
      </c>
      <c r="BO75" s="36">
        <f t="shared" si="66"/>
        <v>0</v>
      </c>
      <c r="BP75" s="36">
        <f t="shared" si="66"/>
        <v>0</v>
      </c>
      <c r="BQ75" s="36">
        <f t="shared" si="67"/>
        <v>0</v>
      </c>
      <c r="BR75" s="36">
        <f t="shared" si="67"/>
        <v>0</v>
      </c>
      <c r="BS75" s="36">
        <f t="shared" si="67"/>
        <v>0</v>
      </c>
      <c r="BT75" s="36">
        <f t="shared" si="67"/>
        <v>0</v>
      </c>
      <c r="BU75" s="36">
        <f t="shared" si="67"/>
        <v>0</v>
      </c>
      <c r="BV75" s="36">
        <f t="shared" si="67"/>
        <v>0</v>
      </c>
      <c r="BW75" s="36">
        <f t="shared" si="67"/>
        <v>0</v>
      </c>
      <c r="BX75" s="36">
        <f t="shared" si="67"/>
        <v>0</v>
      </c>
      <c r="BY75" s="36">
        <f t="shared" si="67"/>
        <v>0</v>
      </c>
      <c r="BZ75" s="36">
        <f t="shared" si="67"/>
        <v>0</v>
      </c>
      <c r="CA75" s="36">
        <f t="shared" si="67"/>
        <v>0</v>
      </c>
      <c r="CC75" s="39"/>
    </row>
    <row r="76" spans="2:81" ht="19.95" hidden="1" customHeight="1" outlineLevel="1" x14ac:dyDescent="0.3">
      <c r="B76" s="19" t="str">
        <f t="shared" si="69"/>
        <v>Προσυμβατικός</v>
      </c>
      <c r="C76" s="47"/>
      <c r="D76" s="55"/>
      <c r="E76" s="45" t="s">
        <v>3</v>
      </c>
      <c r="F76" s="43"/>
      <c r="G76" s="43"/>
      <c r="H76" s="31">
        <f t="shared" si="68"/>
        <v>0</v>
      </c>
      <c r="I76" s="34">
        <f t="shared" si="61"/>
        <v>0</v>
      </c>
      <c r="J76" s="36">
        <f t="shared" si="61"/>
        <v>0</v>
      </c>
      <c r="K76" s="36">
        <f t="shared" si="61"/>
        <v>0</v>
      </c>
      <c r="L76" s="36">
        <f t="shared" si="61"/>
        <v>0</v>
      </c>
      <c r="M76" s="36">
        <f t="shared" si="61"/>
        <v>0</v>
      </c>
      <c r="N76" s="36">
        <f t="shared" si="61"/>
        <v>0</v>
      </c>
      <c r="O76" s="36">
        <f t="shared" si="61"/>
        <v>0</v>
      </c>
      <c r="P76" s="36">
        <f t="shared" si="61"/>
        <v>0</v>
      </c>
      <c r="Q76" s="36">
        <f t="shared" si="61"/>
        <v>0</v>
      </c>
      <c r="R76" s="36">
        <f t="shared" si="61"/>
        <v>0</v>
      </c>
      <c r="S76" s="36">
        <f t="shared" si="62"/>
        <v>0</v>
      </c>
      <c r="T76" s="36">
        <f t="shared" si="62"/>
        <v>0</v>
      </c>
      <c r="U76" s="36">
        <f t="shared" si="62"/>
        <v>0</v>
      </c>
      <c r="V76" s="36">
        <f t="shared" si="62"/>
        <v>0</v>
      </c>
      <c r="W76" s="36">
        <f t="shared" si="62"/>
        <v>0</v>
      </c>
      <c r="X76" s="36">
        <f t="shared" si="62"/>
        <v>0</v>
      </c>
      <c r="Y76" s="36">
        <f t="shared" si="62"/>
        <v>0</v>
      </c>
      <c r="Z76" s="36">
        <f t="shared" si="62"/>
        <v>0</v>
      </c>
      <c r="AA76" s="36">
        <f t="shared" si="62"/>
        <v>0</v>
      </c>
      <c r="AB76" s="36">
        <f t="shared" si="62"/>
        <v>0</v>
      </c>
      <c r="AC76" s="36">
        <f t="shared" si="63"/>
        <v>0</v>
      </c>
      <c r="AD76" s="36">
        <f t="shared" si="63"/>
        <v>0</v>
      </c>
      <c r="AE76" s="36">
        <f t="shared" si="63"/>
        <v>0</v>
      </c>
      <c r="AF76" s="36">
        <f t="shared" si="63"/>
        <v>0</v>
      </c>
      <c r="AG76" s="36">
        <f t="shared" si="63"/>
        <v>0</v>
      </c>
      <c r="AH76" s="36">
        <f t="shared" si="63"/>
        <v>0</v>
      </c>
      <c r="AI76" s="36">
        <f t="shared" si="63"/>
        <v>0</v>
      </c>
      <c r="AJ76" s="36">
        <f t="shared" si="63"/>
        <v>0</v>
      </c>
      <c r="AK76" s="36">
        <f t="shared" si="63"/>
        <v>0</v>
      </c>
      <c r="AL76" s="36">
        <f t="shared" si="63"/>
        <v>0</v>
      </c>
      <c r="AM76" s="36">
        <f t="shared" si="64"/>
        <v>0</v>
      </c>
      <c r="AN76" s="36">
        <f t="shared" si="64"/>
        <v>0</v>
      </c>
      <c r="AO76" s="36">
        <f t="shared" si="64"/>
        <v>0</v>
      </c>
      <c r="AP76" s="36">
        <f t="shared" si="64"/>
        <v>0</v>
      </c>
      <c r="AQ76" s="36">
        <f t="shared" si="64"/>
        <v>0</v>
      </c>
      <c r="AR76" s="36">
        <f t="shared" si="64"/>
        <v>0</v>
      </c>
      <c r="AS76" s="36">
        <f t="shared" si="64"/>
        <v>0</v>
      </c>
      <c r="AT76" s="36">
        <f t="shared" si="64"/>
        <v>0</v>
      </c>
      <c r="AU76" s="36">
        <f t="shared" si="64"/>
        <v>0</v>
      </c>
      <c r="AV76" s="36">
        <f t="shared" si="64"/>
        <v>0</v>
      </c>
      <c r="AW76" s="36">
        <f t="shared" si="65"/>
        <v>0</v>
      </c>
      <c r="AX76" s="36">
        <f t="shared" si="65"/>
        <v>0</v>
      </c>
      <c r="AY76" s="36">
        <f t="shared" si="65"/>
        <v>0</v>
      </c>
      <c r="AZ76" s="36">
        <f t="shared" si="65"/>
        <v>0</v>
      </c>
      <c r="BA76" s="36">
        <f t="shared" si="65"/>
        <v>0</v>
      </c>
      <c r="BB76" s="36">
        <f t="shared" si="65"/>
        <v>0</v>
      </c>
      <c r="BC76" s="36">
        <f t="shared" si="65"/>
        <v>0</v>
      </c>
      <c r="BD76" s="36">
        <f t="shared" si="65"/>
        <v>0</v>
      </c>
      <c r="BE76" s="36">
        <f t="shared" si="65"/>
        <v>0</v>
      </c>
      <c r="BF76" s="36">
        <f t="shared" si="65"/>
        <v>0</v>
      </c>
      <c r="BG76" s="36">
        <f t="shared" si="66"/>
        <v>0</v>
      </c>
      <c r="BH76" s="36">
        <f t="shared" si="66"/>
        <v>0</v>
      </c>
      <c r="BI76" s="36">
        <f t="shared" si="66"/>
        <v>0</v>
      </c>
      <c r="BJ76" s="36">
        <f t="shared" si="66"/>
        <v>0</v>
      </c>
      <c r="BK76" s="36">
        <f t="shared" si="66"/>
        <v>0</v>
      </c>
      <c r="BL76" s="36">
        <f t="shared" si="66"/>
        <v>0</v>
      </c>
      <c r="BM76" s="36">
        <f t="shared" si="66"/>
        <v>0</v>
      </c>
      <c r="BN76" s="36">
        <f t="shared" si="66"/>
        <v>0</v>
      </c>
      <c r="BO76" s="36">
        <f t="shared" si="66"/>
        <v>0</v>
      </c>
      <c r="BP76" s="36">
        <f t="shared" si="66"/>
        <v>0</v>
      </c>
      <c r="BQ76" s="36">
        <f t="shared" si="67"/>
        <v>0</v>
      </c>
      <c r="BR76" s="36">
        <f t="shared" si="67"/>
        <v>0</v>
      </c>
      <c r="BS76" s="36">
        <f t="shared" si="67"/>
        <v>0</v>
      </c>
      <c r="BT76" s="36">
        <f t="shared" si="67"/>
        <v>0</v>
      </c>
      <c r="BU76" s="36">
        <f t="shared" si="67"/>
        <v>0</v>
      </c>
      <c r="BV76" s="36">
        <f t="shared" si="67"/>
        <v>0</v>
      </c>
      <c r="BW76" s="36">
        <f t="shared" si="67"/>
        <v>0</v>
      </c>
      <c r="BX76" s="36">
        <f t="shared" si="67"/>
        <v>0</v>
      </c>
      <c r="BY76" s="36">
        <f t="shared" si="67"/>
        <v>0</v>
      </c>
      <c r="BZ76" s="36">
        <f t="shared" si="67"/>
        <v>0</v>
      </c>
      <c r="CA76" s="36">
        <f t="shared" si="67"/>
        <v>0</v>
      </c>
      <c r="CC76" s="39"/>
    </row>
    <row r="77" spans="2:81" ht="19.95" hidden="1" customHeight="1" outlineLevel="1" x14ac:dyDescent="0.3">
      <c r="B77" s="19" t="str">
        <f t="shared" si="69"/>
        <v>Σύμβαση</v>
      </c>
      <c r="C77" s="47"/>
      <c r="D77" s="55"/>
      <c r="E77" s="45" t="s">
        <v>8</v>
      </c>
      <c r="F77" s="43"/>
      <c r="G77" s="43"/>
      <c r="H77" s="31">
        <f t="shared" si="68"/>
        <v>0</v>
      </c>
      <c r="I77" s="34">
        <f t="shared" si="61"/>
        <v>0</v>
      </c>
      <c r="J77" s="36">
        <f t="shared" si="61"/>
        <v>0</v>
      </c>
      <c r="K77" s="36">
        <f t="shared" si="61"/>
        <v>0</v>
      </c>
      <c r="L77" s="36">
        <f t="shared" si="61"/>
        <v>0</v>
      </c>
      <c r="M77" s="36">
        <f t="shared" si="61"/>
        <v>0</v>
      </c>
      <c r="N77" s="36">
        <f t="shared" si="61"/>
        <v>0</v>
      </c>
      <c r="O77" s="36">
        <f t="shared" si="61"/>
        <v>0</v>
      </c>
      <c r="P77" s="36">
        <f t="shared" si="61"/>
        <v>0</v>
      </c>
      <c r="Q77" s="36">
        <f t="shared" si="61"/>
        <v>0</v>
      </c>
      <c r="R77" s="36">
        <f t="shared" si="61"/>
        <v>0</v>
      </c>
      <c r="S77" s="36">
        <f t="shared" si="62"/>
        <v>0</v>
      </c>
      <c r="T77" s="36">
        <f t="shared" si="62"/>
        <v>0</v>
      </c>
      <c r="U77" s="36">
        <f t="shared" si="62"/>
        <v>0</v>
      </c>
      <c r="V77" s="36">
        <f t="shared" si="62"/>
        <v>0</v>
      </c>
      <c r="W77" s="36">
        <f t="shared" si="62"/>
        <v>0</v>
      </c>
      <c r="X77" s="36">
        <f t="shared" si="62"/>
        <v>0</v>
      </c>
      <c r="Y77" s="36">
        <f t="shared" si="62"/>
        <v>0</v>
      </c>
      <c r="Z77" s="36">
        <f t="shared" si="62"/>
        <v>0</v>
      </c>
      <c r="AA77" s="36">
        <f t="shared" si="62"/>
        <v>0</v>
      </c>
      <c r="AB77" s="36">
        <f t="shared" si="62"/>
        <v>0</v>
      </c>
      <c r="AC77" s="36">
        <f t="shared" si="63"/>
        <v>0</v>
      </c>
      <c r="AD77" s="36">
        <f t="shared" si="63"/>
        <v>0</v>
      </c>
      <c r="AE77" s="36">
        <f t="shared" si="63"/>
        <v>0</v>
      </c>
      <c r="AF77" s="36">
        <f t="shared" si="63"/>
        <v>0</v>
      </c>
      <c r="AG77" s="36">
        <f t="shared" si="63"/>
        <v>0</v>
      </c>
      <c r="AH77" s="36">
        <f t="shared" si="63"/>
        <v>0</v>
      </c>
      <c r="AI77" s="36">
        <f t="shared" si="63"/>
        <v>0</v>
      </c>
      <c r="AJ77" s="36">
        <f t="shared" si="63"/>
        <v>0</v>
      </c>
      <c r="AK77" s="36">
        <f t="shared" si="63"/>
        <v>0</v>
      </c>
      <c r="AL77" s="36">
        <f t="shared" si="63"/>
        <v>0</v>
      </c>
      <c r="AM77" s="36">
        <f t="shared" si="64"/>
        <v>0</v>
      </c>
      <c r="AN77" s="36">
        <f t="shared" si="64"/>
        <v>0</v>
      </c>
      <c r="AO77" s="36">
        <f t="shared" si="64"/>
        <v>0</v>
      </c>
      <c r="AP77" s="36">
        <f t="shared" si="64"/>
        <v>0</v>
      </c>
      <c r="AQ77" s="36">
        <f t="shared" si="64"/>
        <v>0</v>
      </c>
      <c r="AR77" s="36">
        <f t="shared" si="64"/>
        <v>0</v>
      </c>
      <c r="AS77" s="36">
        <f t="shared" si="64"/>
        <v>0</v>
      </c>
      <c r="AT77" s="36">
        <f t="shared" si="64"/>
        <v>0</v>
      </c>
      <c r="AU77" s="36">
        <f t="shared" si="64"/>
        <v>0</v>
      </c>
      <c r="AV77" s="36">
        <f t="shared" si="64"/>
        <v>0</v>
      </c>
      <c r="AW77" s="36">
        <f t="shared" si="65"/>
        <v>0</v>
      </c>
      <c r="AX77" s="36">
        <f t="shared" si="65"/>
        <v>0</v>
      </c>
      <c r="AY77" s="36">
        <f t="shared" si="65"/>
        <v>0</v>
      </c>
      <c r="AZ77" s="36">
        <f t="shared" si="65"/>
        <v>0</v>
      </c>
      <c r="BA77" s="36">
        <f t="shared" si="65"/>
        <v>0</v>
      </c>
      <c r="BB77" s="36">
        <f t="shared" si="65"/>
        <v>0</v>
      </c>
      <c r="BC77" s="36">
        <f t="shared" si="65"/>
        <v>0</v>
      </c>
      <c r="BD77" s="36">
        <f t="shared" si="65"/>
        <v>0</v>
      </c>
      <c r="BE77" s="36">
        <f t="shared" si="65"/>
        <v>0</v>
      </c>
      <c r="BF77" s="36">
        <f t="shared" si="65"/>
        <v>0</v>
      </c>
      <c r="BG77" s="36">
        <f t="shared" si="66"/>
        <v>0</v>
      </c>
      <c r="BH77" s="36">
        <f t="shared" si="66"/>
        <v>0</v>
      </c>
      <c r="BI77" s="36">
        <f t="shared" si="66"/>
        <v>0</v>
      </c>
      <c r="BJ77" s="36">
        <f t="shared" si="66"/>
        <v>0</v>
      </c>
      <c r="BK77" s="36">
        <f t="shared" si="66"/>
        <v>0</v>
      </c>
      <c r="BL77" s="36">
        <f t="shared" si="66"/>
        <v>0</v>
      </c>
      <c r="BM77" s="36">
        <f t="shared" si="66"/>
        <v>0</v>
      </c>
      <c r="BN77" s="36">
        <f t="shared" si="66"/>
        <v>0</v>
      </c>
      <c r="BO77" s="36">
        <f t="shared" si="66"/>
        <v>0</v>
      </c>
      <c r="BP77" s="36">
        <f t="shared" si="66"/>
        <v>0</v>
      </c>
      <c r="BQ77" s="36">
        <f t="shared" si="67"/>
        <v>0</v>
      </c>
      <c r="BR77" s="36">
        <f t="shared" si="67"/>
        <v>0</v>
      </c>
      <c r="BS77" s="36">
        <f t="shared" si="67"/>
        <v>0</v>
      </c>
      <c r="BT77" s="36">
        <f t="shared" si="67"/>
        <v>0</v>
      </c>
      <c r="BU77" s="36">
        <f t="shared" si="67"/>
        <v>0</v>
      </c>
      <c r="BV77" s="36">
        <f t="shared" si="67"/>
        <v>0</v>
      </c>
      <c r="BW77" s="36">
        <f t="shared" si="67"/>
        <v>0</v>
      </c>
      <c r="BX77" s="36">
        <f t="shared" si="67"/>
        <v>0</v>
      </c>
      <c r="BY77" s="36">
        <f t="shared" si="67"/>
        <v>0</v>
      </c>
      <c r="BZ77" s="36">
        <f t="shared" si="67"/>
        <v>0</v>
      </c>
      <c r="CA77" s="36">
        <f t="shared" si="67"/>
        <v>0</v>
      </c>
      <c r="CC77" s="39"/>
    </row>
    <row r="78" spans="2:81" ht="19.95" hidden="1" customHeight="1" outlineLevel="1" x14ac:dyDescent="0.3">
      <c r="B78" s="19" t="str">
        <f t="shared" si="69"/>
        <v>Υλοποίηση</v>
      </c>
      <c r="C78" s="47"/>
      <c r="D78" s="55"/>
      <c r="E78" s="45" t="s">
        <v>9</v>
      </c>
      <c r="F78" s="43"/>
      <c r="G78" s="43"/>
      <c r="H78" s="31">
        <f t="shared" si="68"/>
        <v>0</v>
      </c>
      <c r="I78" s="34">
        <f t="shared" si="61"/>
        <v>0</v>
      </c>
      <c r="J78" s="36">
        <f t="shared" si="61"/>
        <v>0</v>
      </c>
      <c r="K78" s="36">
        <f t="shared" si="61"/>
        <v>0</v>
      </c>
      <c r="L78" s="36">
        <f t="shared" si="61"/>
        <v>0</v>
      </c>
      <c r="M78" s="36">
        <f t="shared" si="61"/>
        <v>0</v>
      </c>
      <c r="N78" s="36">
        <f t="shared" si="61"/>
        <v>0</v>
      </c>
      <c r="O78" s="36">
        <f t="shared" si="61"/>
        <v>0</v>
      </c>
      <c r="P78" s="36">
        <f t="shared" si="61"/>
        <v>0</v>
      </c>
      <c r="Q78" s="36">
        <f t="shared" si="61"/>
        <v>0</v>
      </c>
      <c r="R78" s="36">
        <f t="shared" si="61"/>
        <v>0</v>
      </c>
      <c r="S78" s="36">
        <f t="shared" si="62"/>
        <v>0</v>
      </c>
      <c r="T78" s="36">
        <f t="shared" si="62"/>
        <v>0</v>
      </c>
      <c r="U78" s="36">
        <f t="shared" si="62"/>
        <v>0</v>
      </c>
      <c r="V78" s="36">
        <f t="shared" si="62"/>
        <v>0</v>
      </c>
      <c r="W78" s="36">
        <f t="shared" si="62"/>
        <v>0</v>
      </c>
      <c r="X78" s="36">
        <f t="shared" si="62"/>
        <v>0</v>
      </c>
      <c r="Y78" s="36">
        <f t="shared" si="62"/>
        <v>0</v>
      </c>
      <c r="Z78" s="36">
        <f t="shared" si="62"/>
        <v>0</v>
      </c>
      <c r="AA78" s="36">
        <f t="shared" si="62"/>
        <v>0</v>
      </c>
      <c r="AB78" s="36">
        <f t="shared" si="62"/>
        <v>0</v>
      </c>
      <c r="AC78" s="36">
        <f t="shared" si="63"/>
        <v>0</v>
      </c>
      <c r="AD78" s="36">
        <f t="shared" si="63"/>
        <v>0</v>
      </c>
      <c r="AE78" s="36">
        <f t="shared" si="63"/>
        <v>0</v>
      </c>
      <c r="AF78" s="36">
        <f t="shared" si="63"/>
        <v>0</v>
      </c>
      <c r="AG78" s="36">
        <f t="shared" si="63"/>
        <v>0</v>
      </c>
      <c r="AH78" s="36">
        <f t="shared" si="63"/>
        <v>0</v>
      </c>
      <c r="AI78" s="36">
        <f t="shared" si="63"/>
        <v>0</v>
      </c>
      <c r="AJ78" s="36">
        <f t="shared" si="63"/>
        <v>0</v>
      </c>
      <c r="AK78" s="36">
        <f t="shared" si="63"/>
        <v>0</v>
      </c>
      <c r="AL78" s="36">
        <f t="shared" si="63"/>
        <v>0</v>
      </c>
      <c r="AM78" s="36">
        <f t="shared" si="64"/>
        <v>0</v>
      </c>
      <c r="AN78" s="36">
        <f t="shared" si="64"/>
        <v>0</v>
      </c>
      <c r="AO78" s="36">
        <f t="shared" si="64"/>
        <v>0</v>
      </c>
      <c r="AP78" s="36">
        <f t="shared" si="64"/>
        <v>0</v>
      </c>
      <c r="AQ78" s="36">
        <f t="shared" si="64"/>
        <v>0</v>
      </c>
      <c r="AR78" s="36">
        <f t="shared" si="64"/>
        <v>0</v>
      </c>
      <c r="AS78" s="36">
        <f t="shared" si="64"/>
        <v>0</v>
      </c>
      <c r="AT78" s="36">
        <f t="shared" si="64"/>
        <v>0</v>
      </c>
      <c r="AU78" s="36">
        <f t="shared" si="64"/>
        <v>0</v>
      </c>
      <c r="AV78" s="36">
        <f t="shared" si="64"/>
        <v>0</v>
      </c>
      <c r="AW78" s="36">
        <f t="shared" si="65"/>
        <v>0</v>
      </c>
      <c r="AX78" s="36">
        <f t="shared" si="65"/>
        <v>0</v>
      </c>
      <c r="AY78" s="36">
        <f t="shared" si="65"/>
        <v>0</v>
      </c>
      <c r="AZ78" s="36">
        <f t="shared" si="65"/>
        <v>0</v>
      </c>
      <c r="BA78" s="36">
        <f t="shared" si="65"/>
        <v>0</v>
      </c>
      <c r="BB78" s="36">
        <f t="shared" si="65"/>
        <v>0</v>
      </c>
      <c r="BC78" s="36">
        <f t="shared" si="65"/>
        <v>0</v>
      </c>
      <c r="BD78" s="36">
        <f t="shared" si="65"/>
        <v>0</v>
      </c>
      <c r="BE78" s="36">
        <f t="shared" si="65"/>
        <v>0</v>
      </c>
      <c r="BF78" s="36">
        <f t="shared" si="65"/>
        <v>0</v>
      </c>
      <c r="BG78" s="36">
        <f t="shared" si="66"/>
        <v>0</v>
      </c>
      <c r="BH78" s="36">
        <f t="shared" si="66"/>
        <v>0</v>
      </c>
      <c r="BI78" s="36">
        <f t="shared" si="66"/>
        <v>0</v>
      </c>
      <c r="BJ78" s="36">
        <f t="shared" si="66"/>
        <v>0</v>
      </c>
      <c r="BK78" s="36">
        <f t="shared" si="66"/>
        <v>0</v>
      </c>
      <c r="BL78" s="36">
        <f t="shared" si="66"/>
        <v>0</v>
      </c>
      <c r="BM78" s="36">
        <f t="shared" si="66"/>
        <v>0</v>
      </c>
      <c r="BN78" s="36">
        <f t="shared" si="66"/>
        <v>0</v>
      </c>
      <c r="BO78" s="36">
        <f t="shared" si="66"/>
        <v>0</v>
      </c>
      <c r="BP78" s="36">
        <f t="shared" si="66"/>
        <v>0</v>
      </c>
      <c r="BQ78" s="36">
        <f t="shared" si="67"/>
        <v>0</v>
      </c>
      <c r="BR78" s="36">
        <f t="shared" si="67"/>
        <v>0</v>
      </c>
      <c r="BS78" s="36">
        <f t="shared" si="67"/>
        <v>0</v>
      </c>
      <c r="BT78" s="36">
        <f t="shared" si="67"/>
        <v>0</v>
      </c>
      <c r="BU78" s="36">
        <f t="shared" si="67"/>
        <v>0</v>
      </c>
      <c r="BV78" s="36">
        <f t="shared" si="67"/>
        <v>0</v>
      </c>
      <c r="BW78" s="36">
        <f t="shared" si="67"/>
        <v>0</v>
      </c>
      <c r="BX78" s="36">
        <f t="shared" si="67"/>
        <v>0</v>
      </c>
      <c r="BY78" s="36">
        <f t="shared" si="67"/>
        <v>0</v>
      </c>
      <c r="BZ78" s="36">
        <f t="shared" si="67"/>
        <v>0</v>
      </c>
      <c r="CA78" s="36">
        <f t="shared" si="67"/>
        <v>0</v>
      </c>
      <c r="CC78" s="39"/>
    </row>
    <row r="79" spans="2:81" ht="19.95" hidden="1" customHeight="1" outlineLevel="1" x14ac:dyDescent="0.3">
      <c r="B79" s="19" t="str">
        <f t="shared" si="69"/>
        <v>Ολοκλήρωση</v>
      </c>
      <c r="C79" s="47"/>
      <c r="D79" s="56"/>
      <c r="E79" s="45" t="s">
        <v>10</v>
      </c>
      <c r="F79" s="43"/>
      <c r="G79" s="43"/>
      <c r="H79" s="31">
        <f t="shared" si="68"/>
        <v>0</v>
      </c>
      <c r="I79" s="34">
        <f t="shared" si="61"/>
        <v>0</v>
      </c>
      <c r="J79" s="36">
        <f t="shared" si="61"/>
        <v>0</v>
      </c>
      <c r="K79" s="36">
        <f t="shared" si="61"/>
        <v>0</v>
      </c>
      <c r="L79" s="36">
        <f t="shared" si="61"/>
        <v>0</v>
      </c>
      <c r="M79" s="36">
        <f t="shared" si="61"/>
        <v>0</v>
      </c>
      <c r="N79" s="36">
        <f t="shared" si="61"/>
        <v>0</v>
      </c>
      <c r="O79" s="36">
        <f t="shared" si="61"/>
        <v>0</v>
      </c>
      <c r="P79" s="36">
        <f t="shared" si="61"/>
        <v>0</v>
      </c>
      <c r="Q79" s="36">
        <f t="shared" si="61"/>
        <v>0</v>
      </c>
      <c r="R79" s="36">
        <f t="shared" si="61"/>
        <v>0</v>
      </c>
      <c r="S79" s="36">
        <f t="shared" si="62"/>
        <v>0</v>
      </c>
      <c r="T79" s="36">
        <f t="shared" si="62"/>
        <v>0</v>
      </c>
      <c r="U79" s="36">
        <f t="shared" si="62"/>
        <v>0</v>
      </c>
      <c r="V79" s="36">
        <f t="shared" si="62"/>
        <v>0</v>
      </c>
      <c r="W79" s="36">
        <f t="shared" si="62"/>
        <v>0</v>
      </c>
      <c r="X79" s="36">
        <f t="shared" si="62"/>
        <v>0</v>
      </c>
      <c r="Y79" s="36">
        <f t="shared" si="62"/>
        <v>0</v>
      </c>
      <c r="Z79" s="36">
        <f t="shared" si="62"/>
        <v>0</v>
      </c>
      <c r="AA79" s="36">
        <f t="shared" si="62"/>
        <v>0</v>
      </c>
      <c r="AB79" s="36">
        <f t="shared" si="62"/>
        <v>0</v>
      </c>
      <c r="AC79" s="36">
        <f t="shared" si="63"/>
        <v>0</v>
      </c>
      <c r="AD79" s="36">
        <f t="shared" si="63"/>
        <v>0</v>
      </c>
      <c r="AE79" s="36">
        <f t="shared" si="63"/>
        <v>0</v>
      </c>
      <c r="AF79" s="36">
        <f t="shared" si="63"/>
        <v>0</v>
      </c>
      <c r="AG79" s="36">
        <f t="shared" si="63"/>
        <v>0</v>
      </c>
      <c r="AH79" s="36">
        <f t="shared" si="63"/>
        <v>0</v>
      </c>
      <c r="AI79" s="36">
        <f t="shared" si="63"/>
        <v>0</v>
      </c>
      <c r="AJ79" s="36">
        <f t="shared" si="63"/>
        <v>0</v>
      </c>
      <c r="AK79" s="36">
        <f t="shared" si="63"/>
        <v>0</v>
      </c>
      <c r="AL79" s="36">
        <f t="shared" si="63"/>
        <v>0</v>
      </c>
      <c r="AM79" s="36">
        <f t="shared" si="64"/>
        <v>0</v>
      </c>
      <c r="AN79" s="36">
        <f t="shared" si="64"/>
        <v>0</v>
      </c>
      <c r="AO79" s="36">
        <f t="shared" si="64"/>
        <v>0</v>
      </c>
      <c r="AP79" s="36">
        <f t="shared" si="64"/>
        <v>0</v>
      </c>
      <c r="AQ79" s="36">
        <f t="shared" si="64"/>
        <v>0</v>
      </c>
      <c r="AR79" s="36">
        <f t="shared" si="64"/>
        <v>0</v>
      </c>
      <c r="AS79" s="36">
        <f t="shared" si="64"/>
        <v>0</v>
      </c>
      <c r="AT79" s="36">
        <f t="shared" si="64"/>
        <v>0</v>
      </c>
      <c r="AU79" s="36">
        <f t="shared" si="64"/>
        <v>0</v>
      </c>
      <c r="AV79" s="36">
        <f t="shared" si="64"/>
        <v>0</v>
      </c>
      <c r="AW79" s="36">
        <f t="shared" si="65"/>
        <v>0</v>
      </c>
      <c r="AX79" s="36">
        <f t="shared" si="65"/>
        <v>0</v>
      </c>
      <c r="AY79" s="36">
        <f t="shared" si="65"/>
        <v>0</v>
      </c>
      <c r="AZ79" s="36">
        <f t="shared" si="65"/>
        <v>0</v>
      </c>
      <c r="BA79" s="36">
        <f t="shared" si="65"/>
        <v>0</v>
      </c>
      <c r="BB79" s="36">
        <f t="shared" si="65"/>
        <v>0</v>
      </c>
      <c r="BC79" s="36">
        <f t="shared" si="65"/>
        <v>0</v>
      </c>
      <c r="BD79" s="36">
        <f t="shared" si="65"/>
        <v>0</v>
      </c>
      <c r="BE79" s="36">
        <f t="shared" si="65"/>
        <v>0</v>
      </c>
      <c r="BF79" s="36">
        <f t="shared" si="65"/>
        <v>0</v>
      </c>
      <c r="BG79" s="36">
        <f t="shared" si="66"/>
        <v>0</v>
      </c>
      <c r="BH79" s="36">
        <f t="shared" si="66"/>
        <v>0</v>
      </c>
      <c r="BI79" s="36">
        <f t="shared" si="66"/>
        <v>0</v>
      </c>
      <c r="BJ79" s="36">
        <f t="shared" si="66"/>
        <v>0</v>
      </c>
      <c r="BK79" s="36">
        <f t="shared" si="66"/>
        <v>0</v>
      </c>
      <c r="BL79" s="36">
        <f t="shared" si="66"/>
        <v>0</v>
      </c>
      <c r="BM79" s="36">
        <f t="shared" si="66"/>
        <v>0</v>
      </c>
      <c r="BN79" s="36">
        <f t="shared" si="66"/>
        <v>0</v>
      </c>
      <c r="BO79" s="36">
        <f t="shared" si="66"/>
        <v>0</v>
      </c>
      <c r="BP79" s="36">
        <f t="shared" si="66"/>
        <v>0</v>
      </c>
      <c r="BQ79" s="36">
        <f t="shared" si="67"/>
        <v>0</v>
      </c>
      <c r="BR79" s="36">
        <f t="shared" si="67"/>
        <v>0</v>
      </c>
      <c r="BS79" s="36">
        <f t="shared" si="67"/>
        <v>0</v>
      </c>
      <c r="BT79" s="36">
        <f t="shared" si="67"/>
        <v>0</v>
      </c>
      <c r="BU79" s="36">
        <f t="shared" si="67"/>
        <v>0</v>
      </c>
      <c r="BV79" s="36">
        <f t="shared" si="67"/>
        <v>0</v>
      </c>
      <c r="BW79" s="36">
        <f t="shared" si="67"/>
        <v>0</v>
      </c>
      <c r="BX79" s="36">
        <f t="shared" si="67"/>
        <v>0</v>
      </c>
      <c r="BY79" s="36">
        <f t="shared" si="67"/>
        <v>0</v>
      </c>
      <c r="BZ79" s="36">
        <f t="shared" si="67"/>
        <v>0</v>
      </c>
      <c r="CA79" s="36">
        <f t="shared" si="67"/>
        <v>0</v>
      </c>
      <c r="CC79" s="39"/>
    </row>
    <row r="80" spans="2:81" ht="18" outlineLevel="1" x14ac:dyDescent="0.3">
      <c r="B80" s="19" t="str">
        <f>E80</f>
        <v>Προδημοπρασιακός</v>
      </c>
      <c r="C80" s="55" t="s">
        <v>34</v>
      </c>
      <c r="D80" s="55" t="s">
        <v>34</v>
      </c>
      <c r="E80" s="45" t="s">
        <v>1</v>
      </c>
      <c r="F80" s="43">
        <v>45566</v>
      </c>
      <c r="G80" s="43">
        <v>45566</v>
      </c>
      <c r="H80" s="31">
        <f t="shared" si="68"/>
        <v>1</v>
      </c>
      <c r="I80" s="34">
        <f t="shared" si="61"/>
        <v>0</v>
      </c>
      <c r="J80" s="35">
        <f t="shared" si="61"/>
        <v>0</v>
      </c>
      <c r="K80" s="36">
        <f t="shared" si="61"/>
        <v>0</v>
      </c>
      <c r="L80" s="36">
        <f t="shared" si="61"/>
        <v>0</v>
      </c>
      <c r="M80" s="36">
        <f t="shared" si="61"/>
        <v>0</v>
      </c>
      <c r="N80" s="36">
        <f t="shared" si="61"/>
        <v>0</v>
      </c>
      <c r="O80" s="36">
        <f t="shared" si="61"/>
        <v>0</v>
      </c>
      <c r="P80" s="36">
        <f t="shared" si="61"/>
        <v>0</v>
      </c>
      <c r="Q80" s="36" t="str">
        <f t="shared" si="61"/>
        <v>Προδημοπρασιακός</v>
      </c>
      <c r="R80" s="36">
        <f t="shared" si="61"/>
        <v>0</v>
      </c>
      <c r="S80" s="36">
        <f t="shared" si="62"/>
        <v>0</v>
      </c>
      <c r="T80" s="36">
        <f t="shared" si="62"/>
        <v>0</v>
      </c>
      <c r="U80" s="36">
        <f t="shared" si="62"/>
        <v>0</v>
      </c>
      <c r="V80" s="36">
        <f t="shared" si="62"/>
        <v>0</v>
      </c>
      <c r="W80" s="36">
        <f t="shared" si="62"/>
        <v>0</v>
      </c>
      <c r="X80" s="36">
        <f t="shared" si="62"/>
        <v>0</v>
      </c>
      <c r="Y80" s="36">
        <f t="shared" si="62"/>
        <v>0</v>
      </c>
      <c r="Z80" s="36">
        <f t="shared" si="62"/>
        <v>0</v>
      </c>
      <c r="AA80" s="36">
        <f t="shared" si="62"/>
        <v>0</v>
      </c>
      <c r="AB80" s="36">
        <f t="shared" si="62"/>
        <v>0</v>
      </c>
      <c r="AC80" s="36">
        <f t="shared" si="63"/>
        <v>0</v>
      </c>
      <c r="AD80" s="36">
        <f t="shared" si="63"/>
        <v>0</v>
      </c>
      <c r="AE80" s="36">
        <f t="shared" si="63"/>
        <v>0</v>
      </c>
      <c r="AF80" s="36">
        <f t="shared" si="63"/>
        <v>0</v>
      </c>
      <c r="AG80" s="36">
        <f t="shared" si="63"/>
        <v>0</v>
      </c>
      <c r="AH80" s="36">
        <f t="shared" si="63"/>
        <v>0</v>
      </c>
      <c r="AI80" s="36">
        <f t="shared" si="63"/>
        <v>0</v>
      </c>
      <c r="AJ80" s="36">
        <f t="shared" si="63"/>
        <v>0</v>
      </c>
      <c r="AK80" s="36">
        <f t="shared" si="63"/>
        <v>0</v>
      </c>
      <c r="AL80" s="36">
        <f t="shared" si="63"/>
        <v>0</v>
      </c>
      <c r="AM80" s="36">
        <f t="shared" si="64"/>
        <v>0</v>
      </c>
      <c r="AN80" s="36">
        <f t="shared" si="64"/>
        <v>0</v>
      </c>
      <c r="AO80" s="36">
        <f t="shared" si="64"/>
        <v>0</v>
      </c>
      <c r="AP80" s="36">
        <f t="shared" si="64"/>
        <v>0</v>
      </c>
      <c r="AQ80" s="36">
        <f t="shared" si="64"/>
        <v>0</v>
      </c>
      <c r="AR80" s="36">
        <f t="shared" si="64"/>
        <v>0</v>
      </c>
      <c r="AS80" s="36">
        <f t="shared" si="64"/>
        <v>0</v>
      </c>
      <c r="AT80" s="36">
        <f t="shared" si="64"/>
        <v>0</v>
      </c>
      <c r="AU80" s="36">
        <f t="shared" si="64"/>
        <v>0</v>
      </c>
      <c r="AV80" s="36">
        <f t="shared" si="64"/>
        <v>0</v>
      </c>
      <c r="AW80" s="36">
        <f t="shared" si="65"/>
        <v>0</v>
      </c>
      <c r="AX80" s="36">
        <f t="shared" si="65"/>
        <v>0</v>
      </c>
      <c r="AY80" s="36">
        <f t="shared" si="65"/>
        <v>0</v>
      </c>
      <c r="AZ80" s="36">
        <f t="shared" si="65"/>
        <v>0</v>
      </c>
      <c r="BA80" s="36">
        <f t="shared" si="65"/>
        <v>0</v>
      </c>
      <c r="BB80" s="36">
        <f t="shared" si="65"/>
        <v>0</v>
      </c>
      <c r="BC80" s="36">
        <f t="shared" si="65"/>
        <v>0</v>
      </c>
      <c r="BD80" s="36">
        <f t="shared" si="65"/>
        <v>0</v>
      </c>
      <c r="BE80" s="36">
        <f t="shared" si="65"/>
        <v>0</v>
      </c>
      <c r="BF80" s="36">
        <f t="shared" si="65"/>
        <v>0</v>
      </c>
      <c r="BG80" s="36">
        <f t="shared" si="66"/>
        <v>0</v>
      </c>
      <c r="BH80" s="36">
        <f t="shared" si="66"/>
        <v>0</v>
      </c>
      <c r="BI80" s="36">
        <f t="shared" si="66"/>
        <v>0</v>
      </c>
      <c r="BJ80" s="36">
        <f t="shared" si="66"/>
        <v>0</v>
      </c>
      <c r="BK80" s="36">
        <f t="shared" si="66"/>
        <v>0</v>
      </c>
      <c r="BL80" s="36">
        <f t="shared" si="66"/>
        <v>0</v>
      </c>
      <c r="BM80" s="36">
        <f t="shared" si="66"/>
        <v>0</v>
      </c>
      <c r="BN80" s="36">
        <f t="shared" si="66"/>
        <v>0</v>
      </c>
      <c r="BO80" s="36">
        <f t="shared" si="66"/>
        <v>0</v>
      </c>
      <c r="BP80" s="36">
        <f t="shared" si="66"/>
        <v>0</v>
      </c>
      <c r="BQ80" s="36">
        <f t="shared" si="67"/>
        <v>0</v>
      </c>
      <c r="BR80" s="36">
        <f t="shared" si="67"/>
        <v>0</v>
      </c>
      <c r="BS80" s="36">
        <f t="shared" si="67"/>
        <v>0</v>
      </c>
      <c r="BT80" s="36">
        <f t="shared" si="67"/>
        <v>0</v>
      </c>
      <c r="BU80" s="36">
        <f t="shared" si="67"/>
        <v>0</v>
      </c>
      <c r="BV80" s="36">
        <f t="shared" si="67"/>
        <v>0</v>
      </c>
      <c r="BW80" s="36">
        <f t="shared" si="67"/>
        <v>0</v>
      </c>
      <c r="BX80" s="36">
        <f t="shared" si="67"/>
        <v>0</v>
      </c>
      <c r="BY80" s="36">
        <f t="shared" si="67"/>
        <v>0</v>
      </c>
      <c r="BZ80" s="36">
        <f t="shared" si="67"/>
        <v>0</v>
      </c>
      <c r="CA80" s="36">
        <f t="shared" si="67"/>
        <v>0</v>
      </c>
      <c r="CC80" s="39"/>
    </row>
    <row r="81" spans="2:81" ht="19.5" customHeight="1" outlineLevel="1" x14ac:dyDescent="0.3">
      <c r="B81" s="19" t="str">
        <f t="shared" ref="B81:B85" si="70">E81</f>
        <v>Δημοπράτηση</v>
      </c>
      <c r="C81" s="55"/>
      <c r="D81" s="55"/>
      <c r="E81" s="45" t="s">
        <v>2</v>
      </c>
      <c r="F81" s="43">
        <v>45597</v>
      </c>
      <c r="G81" s="43">
        <v>45778</v>
      </c>
      <c r="H81" s="31">
        <f t="shared" si="68"/>
        <v>7</v>
      </c>
      <c r="I81" s="34">
        <f t="shared" si="61"/>
        <v>0</v>
      </c>
      <c r="J81" s="36">
        <f t="shared" si="61"/>
        <v>0</v>
      </c>
      <c r="K81" s="36">
        <f t="shared" si="61"/>
        <v>0</v>
      </c>
      <c r="L81" s="36">
        <f t="shared" si="61"/>
        <v>0</v>
      </c>
      <c r="M81" s="36">
        <f t="shared" si="61"/>
        <v>0</v>
      </c>
      <c r="N81" s="36">
        <f t="shared" si="61"/>
        <v>0</v>
      </c>
      <c r="O81" s="36">
        <f t="shared" si="61"/>
        <v>0</v>
      </c>
      <c r="P81" s="36">
        <f t="shared" si="61"/>
        <v>0</v>
      </c>
      <c r="Q81" s="36">
        <f t="shared" si="61"/>
        <v>0</v>
      </c>
      <c r="R81" s="36" t="str">
        <f t="shared" si="61"/>
        <v>Δημοπράτηση</v>
      </c>
      <c r="S81" s="36" t="str">
        <f t="shared" si="62"/>
        <v>Δημοπράτηση</v>
      </c>
      <c r="T81" s="36" t="str">
        <f t="shared" si="62"/>
        <v>Δημοπράτηση</v>
      </c>
      <c r="U81" s="36" t="str">
        <f t="shared" si="62"/>
        <v>Δημοπράτηση</v>
      </c>
      <c r="V81" s="36" t="str">
        <f t="shared" si="62"/>
        <v>Δημοπράτηση</v>
      </c>
      <c r="W81" s="36" t="str">
        <f t="shared" si="62"/>
        <v>Δημοπράτηση</v>
      </c>
      <c r="X81" s="36" t="str">
        <f t="shared" si="62"/>
        <v>Δημοπράτηση</v>
      </c>
      <c r="Y81" s="36">
        <f t="shared" si="62"/>
        <v>0</v>
      </c>
      <c r="Z81" s="36">
        <f t="shared" si="62"/>
        <v>0</v>
      </c>
      <c r="AA81" s="36">
        <f t="shared" si="62"/>
        <v>0</v>
      </c>
      <c r="AB81" s="36">
        <f t="shared" si="62"/>
        <v>0</v>
      </c>
      <c r="AC81" s="36">
        <f t="shared" si="63"/>
        <v>0</v>
      </c>
      <c r="AD81" s="36">
        <f t="shared" si="63"/>
        <v>0</v>
      </c>
      <c r="AE81" s="36">
        <f t="shared" si="63"/>
        <v>0</v>
      </c>
      <c r="AF81" s="36">
        <f t="shared" si="63"/>
        <v>0</v>
      </c>
      <c r="AG81" s="36">
        <f t="shared" si="63"/>
        <v>0</v>
      </c>
      <c r="AH81" s="36">
        <f t="shared" si="63"/>
        <v>0</v>
      </c>
      <c r="AI81" s="36">
        <f t="shared" si="63"/>
        <v>0</v>
      </c>
      <c r="AJ81" s="36">
        <f t="shared" si="63"/>
        <v>0</v>
      </c>
      <c r="AK81" s="36">
        <f t="shared" si="63"/>
        <v>0</v>
      </c>
      <c r="AL81" s="36">
        <f t="shared" si="63"/>
        <v>0</v>
      </c>
      <c r="AM81" s="36">
        <f t="shared" si="64"/>
        <v>0</v>
      </c>
      <c r="AN81" s="36">
        <f t="shared" si="64"/>
        <v>0</v>
      </c>
      <c r="AO81" s="36">
        <f t="shared" si="64"/>
        <v>0</v>
      </c>
      <c r="AP81" s="36">
        <f t="shared" si="64"/>
        <v>0</v>
      </c>
      <c r="AQ81" s="36">
        <f t="shared" si="64"/>
        <v>0</v>
      </c>
      <c r="AR81" s="36">
        <f t="shared" si="64"/>
        <v>0</v>
      </c>
      <c r="AS81" s="36">
        <f t="shared" si="64"/>
        <v>0</v>
      </c>
      <c r="AT81" s="36">
        <f t="shared" si="64"/>
        <v>0</v>
      </c>
      <c r="AU81" s="36">
        <f t="shared" si="64"/>
        <v>0</v>
      </c>
      <c r="AV81" s="36">
        <f t="shared" si="64"/>
        <v>0</v>
      </c>
      <c r="AW81" s="36">
        <f t="shared" si="65"/>
        <v>0</v>
      </c>
      <c r="AX81" s="36">
        <f t="shared" si="65"/>
        <v>0</v>
      </c>
      <c r="AY81" s="36">
        <f t="shared" si="65"/>
        <v>0</v>
      </c>
      <c r="AZ81" s="36">
        <f t="shared" si="65"/>
        <v>0</v>
      </c>
      <c r="BA81" s="36">
        <f t="shared" si="65"/>
        <v>0</v>
      </c>
      <c r="BB81" s="36">
        <f t="shared" si="65"/>
        <v>0</v>
      </c>
      <c r="BC81" s="36">
        <f t="shared" si="65"/>
        <v>0</v>
      </c>
      <c r="BD81" s="36">
        <f t="shared" si="65"/>
        <v>0</v>
      </c>
      <c r="BE81" s="36">
        <f t="shared" si="65"/>
        <v>0</v>
      </c>
      <c r="BF81" s="36">
        <f t="shared" si="65"/>
        <v>0</v>
      </c>
      <c r="BG81" s="36">
        <f t="shared" si="66"/>
        <v>0</v>
      </c>
      <c r="BH81" s="36">
        <f t="shared" si="66"/>
        <v>0</v>
      </c>
      <c r="BI81" s="36">
        <f t="shared" si="66"/>
        <v>0</v>
      </c>
      <c r="BJ81" s="36">
        <f t="shared" si="66"/>
        <v>0</v>
      </c>
      <c r="BK81" s="36">
        <f t="shared" si="66"/>
        <v>0</v>
      </c>
      <c r="BL81" s="36">
        <f t="shared" si="66"/>
        <v>0</v>
      </c>
      <c r="BM81" s="36">
        <f t="shared" si="66"/>
        <v>0</v>
      </c>
      <c r="BN81" s="36">
        <f t="shared" si="66"/>
        <v>0</v>
      </c>
      <c r="BO81" s="36">
        <f t="shared" si="66"/>
        <v>0</v>
      </c>
      <c r="BP81" s="36">
        <f t="shared" si="66"/>
        <v>0</v>
      </c>
      <c r="BQ81" s="36">
        <f t="shared" si="67"/>
        <v>0</v>
      </c>
      <c r="BR81" s="36">
        <f t="shared" si="67"/>
        <v>0</v>
      </c>
      <c r="BS81" s="36">
        <f t="shared" si="67"/>
        <v>0</v>
      </c>
      <c r="BT81" s="36">
        <f t="shared" si="67"/>
        <v>0</v>
      </c>
      <c r="BU81" s="36">
        <f t="shared" si="67"/>
        <v>0</v>
      </c>
      <c r="BV81" s="36">
        <f t="shared" si="67"/>
        <v>0</v>
      </c>
      <c r="BW81" s="36">
        <f t="shared" si="67"/>
        <v>0</v>
      </c>
      <c r="BX81" s="36">
        <f t="shared" si="67"/>
        <v>0</v>
      </c>
      <c r="BY81" s="36">
        <f t="shared" si="67"/>
        <v>0</v>
      </c>
      <c r="BZ81" s="36">
        <f t="shared" si="67"/>
        <v>0</v>
      </c>
      <c r="CA81" s="36">
        <f t="shared" si="67"/>
        <v>0</v>
      </c>
      <c r="CC81" s="39"/>
    </row>
    <row r="82" spans="2:81" ht="19.5" customHeight="1" outlineLevel="1" x14ac:dyDescent="0.3">
      <c r="B82" s="19" t="str">
        <f t="shared" si="70"/>
        <v>Προσυμβατικός</v>
      </c>
      <c r="C82" s="55"/>
      <c r="D82" s="55"/>
      <c r="E82" s="45" t="s">
        <v>3</v>
      </c>
      <c r="F82" s="43">
        <v>45809</v>
      </c>
      <c r="G82" s="43">
        <v>45809</v>
      </c>
      <c r="H82" s="31">
        <f t="shared" si="68"/>
        <v>1</v>
      </c>
      <c r="I82" s="34">
        <f t="shared" si="61"/>
        <v>0</v>
      </c>
      <c r="J82" s="36">
        <f t="shared" si="61"/>
        <v>0</v>
      </c>
      <c r="K82" s="36">
        <f t="shared" si="61"/>
        <v>0</v>
      </c>
      <c r="L82" s="36">
        <f t="shared" si="61"/>
        <v>0</v>
      </c>
      <c r="M82" s="36">
        <f t="shared" si="61"/>
        <v>0</v>
      </c>
      <c r="N82" s="36">
        <f t="shared" si="61"/>
        <v>0</v>
      </c>
      <c r="O82" s="36">
        <f t="shared" si="61"/>
        <v>0</v>
      </c>
      <c r="P82" s="36">
        <f t="shared" si="61"/>
        <v>0</v>
      </c>
      <c r="Q82" s="36">
        <f t="shared" si="61"/>
        <v>0</v>
      </c>
      <c r="R82" s="36">
        <f t="shared" si="61"/>
        <v>0</v>
      </c>
      <c r="S82" s="36">
        <f t="shared" si="62"/>
        <v>0</v>
      </c>
      <c r="T82" s="36">
        <f t="shared" si="62"/>
        <v>0</v>
      </c>
      <c r="U82" s="36">
        <f t="shared" si="62"/>
        <v>0</v>
      </c>
      <c r="V82" s="36">
        <f t="shared" si="62"/>
        <v>0</v>
      </c>
      <c r="W82" s="36">
        <f t="shared" si="62"/>
        <v>0</v>
      </c>
      <c r="X82" s="36">
        <f t="shared" si="62"/>
        <v>0</v>
      </c>
      <c r="Y82" s="36" t="str">
        <f t="shared" si="62"/>
        <v>Προσυμβατικός</v>
      </c>
      <c r="Z82" s="36">
        <f t="shared" si="62"/>
        <v>0</v>
      </c>
      <c r="AA82" s="36">
        <f t="shared" si="62"/>
        <v>0</v>
      </c>
      <c r="AB82" s="36">
        <f t="shared" si="62"/>
        <v>0</v>
      </c>
      <c r="AC82" s="36">
        <f t="shared" si="63"/>
        <v>0</v>
      </c>
      <c r="AD82" s="36">
        <f t="shared" si="63"/>
        <v>0</v>
      </c>
      <c r="AE82" s="36">
        <f t="shared" si="63"/>
        <v>0</v>
      </c>
      <c r="AF82" s="36">
        <f t="shared" si="63"/>
        <v>0</v>
      </c>
      <c r="AG82" s="36">
        <f t="shared" si="63"/>
        <v>0</v>
      </c>
      <c r="AH82" s="36">
        <f t="shared" si="63"/>
        <v>0</v>
      </c>
      <c r="AI82" s="36">
        <f t="shared" si="63"/>
        <v>0</v>
      </c>
      <c r="AJ82" s="36">
        <f t="shared" si="63"/>
        <v>0</v>
      </c>
      <c r="AK82" s="36">
        <f t="shared" si="63"/>
        <v>0</v>
      </c>
      <c r="AL82" s="36">
        <f t="shared" si="63"/>
        <v>0</v>
      </c>
      <c r="AM82" s="36">
        <f t="shared" si="64"/>
        <v>0</v>
      </c>
      <c r="AN82" s="36">
        <f t="shared" si="64"/>
        <v>0</v>
      </c>
      <c r="AO82" s="36">
        <f t="shared" si="64"/>
        <v>0</v>
      </c>
      <c r="AP82" s="36">
        <f t="shared" si="64"/>
        <v>0</v>
      </c>
      <c r="AQ82" s="36">
        <f t="shared" si="64"/>
        <v>0</v>
      </c>
      <c r="AR82" s="36">
        <f t="shared" si="64"/>
        <v>0</v>
      </c>
      <c r="AS82" s="36">
        <f t="shared" si="64"/>
        <v>0</v>
      </c>
      <c r="AT82" s="36">
        <f t="shared" si="64"/>
        <v>0</v>
      </c>
      <c r="AU82" s="36">
        <f t="shared" si="64"/>
        <v>0</v>
      </c>
      <c r="AV82" s="36">
        <f t="shared" si="64"/>
        <v>0</v>
      </c>
      <c r="AW82" s="36">
        <f t="shared" si="65"/>
        <v>0</v>
      </c>
      <c r="AX82" s="36">
        <f t="shared" si="65"/>
        <v>0</v>
      </c>
      <c r="AY82" s="36">
        <f t="shared" si="65"/>
        <v>0</v>
      </c>
      <c r="AZ82" s="36">
        <f t="shared" si="65"/>
        <v>0</v>
      </c>
      <c r="BA82" s="36">
        <f t="shared" si="65"/>
        <v>0</v>
      </c>
      <c r="BB82" s="36">
        <f t="shared" si="65"/>
        <v>0</v>
      </c>
      <c r="BC82" s="36">
        <f t="shared" si="65"/>
        <v>0</v>
      </c>
      <c r="BD82" s="36">
        <f t="shared" si="65"/>
        <v>0</v>
      </c>
      <c r="BE82" s="36">
        <f t="shared" si="65"/>
        <v>0</v>
      </c>
      <c r="BF82" s="36">
        <f t="shared" si="65"/>
        <v>0</v>
      </c>
      <c r="BG82" s="36">
        <f t="shared" si="66"/>
        <v>0</v>
      </c>
      <c r="BH82" s="36">
        <f t="shared" si="66"/>
        <v>0</v>
      </c>
      <c r="BI82" s="36">
        <f t="shared" si="66"/>
        <v>0</v>
      </c>
      <c r="BJ82" s="36">
        <f t="shared" si="66"/>
        <v>0</v>
      </c>
      <c r="BK82" s="36">
        <f t="shared" si="66"/>
        <v>0</v>
      </c>
      <c r="BL82" s="36">
        <f t="shared" si="66"/>
        <v>0</v>
      </c>
      <c r="BM82" s="36">
        <f t="shared" si="66"/>
        <v>0</v>
      </c>
      <c r="BN82" s="36">
        <f t="shared" si="66"/>
        <v>0</v>
      </c>
      <c r="BO82" s="36">
        <f t="shared" si="66"/>
        <v>0</v>
      </c>
      <c r="BP82" s="36">
        <f t="shared" si="66"/>
        <v>0</v>
      </c>
      <c r="BQ82" s="36">
        <f t="shared" si="67"/>
        <v>0</v>
      </c>
      <c r="BR82" s="36">
        <f t="shared" si="67"/>
        <v>0</v>
      </c>
      <c r="BS82" s="36">
        <f t="shared" si="67"/>
        <v>0</v>
      </c>
      <c r="BT82" s="36">
        <f t="shared" si="67"/>
        <v>0</v>
      </c>
      <c r="BU82" s="36">
        <f t="shared" si="67"/>
        <v>0</v>
      </c>
      <c r="BV82" s="36">
        <f t="shared" si="67"/>
        <v>0</v>
      </c>
      <c r="BW82" s="36">
        <f t="shared" si="67"/>
        <v>0</v>
      </c>
      <c r="BX82" s="36">
        <f t="shared" si="67"/>
        <v>0</v>
      </c>
      <c r="BY82" s="36">
        <f t="shared" si="67"/>
        <v>0</v>
      </c>
      <c r="BZ82" s="36">
        <f t="shared" si="67"/>
        <v>0</v>
      </c>
      <c r="CA82" s="36">
        <f t="shared" si="67"/>
        <v>0</v>
      </c>
      <c r="CC82" s="39"/>
    </row>
    <row r="83" spans="2:81" ht="19.5" customHeight="1" outlineLevel="1" x14ac:dyDescent="0.3">
      <c r="B83" s="19" t="str">
        <f t="shared" si="70"/>
        <v>Σύμβαση</v>
      </c>
      <c r="C83" s="55"/>
      <c r="D83" s="55"/>
      <c r="E83" s="45" t="s">
        <v>8</v>
      </c>
      <c r="F83" s="43">
        <v>45839</v>
      </c>
      <c r="G83" s="43">
        <v>45839</v>
      </c>
      <c r="H83" s="31">
        <f t="shared" si="68"/>
        <v>1</v>
      </c>
      <c r="I83" s="34">
        <f t="shared" si="61"/>
        <v>0</v>
      </c>
      <c r="J83" s="36">
        <f t="shared" si="61"/>
        <v>0</v>
      </c>
      <c r="K83" s="36">
        <f t="shared" si="61"/>
        <v>0</v>
      </c>
      <c r="L83" s="36">
        <f t="shared" si="61"/>
        <v>0</v>
      </c>
      <c r="M83" s="36">
        <f t="shared" si="61"/>
        <v>0</v>
      </c>
      <c r="N83" s="36">
        <f t="shared" si="61"/>
        <v>0</v>
      </c>
      <c r="O83" s="36">
        <f t="shared" si="61"/>
        <v>0</v>
      </c>
      <c r="P83" s="36">
        <f t="shared" si="61"/>
        <v>0</v>
      </c>
      <c r="Q83" s="36">
        <f t="shared" si="61"/>
        <v>0</v>
      </c>
      <c r="R83" s="36">
        <f t="shared" si="61"/>
        <v>0</v>
      </c>
      <c r="S83" s="36">
        <f t="shared" si="62"/>
        <v>0</v>
      </c>
      <c r="T83" s="36">
        <f t="shared" si="62"/>
        <v>0</v>
      </c>
      <c r="U83" s="36">
        <f t="shared" si="62"/>
        <v>0</v>
      </c>
      <c r="V83" s="36">
        <f t="shared" si="62"/>
        <v>0</v>
      </c>
      <c r="W83" s="36">
        <f t="shared" si="62"/>
        <v>0</v>
      </c>
      <c r="X83" s="36">
        <f t="shared" si="62"/>
        <v>0</v>
      </c>
      <c r="Y83" s="36">
        <f t="shared" si="62"/>
        <v>0</v>
      </c>
      <c r="Z83" s="36" t="str">
        <f t="shared" si="62"/>
        <v>Σύμβαση</v>
      </c>
      <c r="AA83" s="36">
        <f t="shared" si="62"/>
        <v>0</v>
      </c>
      <c r="AB83" s="36">
        <f t="shared" si="62"/>
        <v>0</v>
      </c>
      <c r="AC83" s="36">
        <f t="shared" si="63"/>
        <v>0</v>
      </c>
      <c r="AD83" s="36">
        <f t="shared" si="63"/>
        <v>0</v>
      </c>
      <c r="AE83" s="36">
        <f t="shared" si="63"/>
        <v>0</v>
      </c>
      <c r="AF83" s="36">
        <f t="shared" si="63"/>
        <v>0</v>
      </c>
      <c r="AG83" s="36">
        <f t="shared" si="63"/>
        <v>0</v>
      </c>
      <c r="AH83" s="36">
        <f t="shared" si="63"/>
        <v>0</v>
      </c>
      <c r="AI83" s="36">
        <f t="shared" si="63"/>
        <v>0</v>
      </c>
      <c r="AJ83" s="36">
        <f t="shared" si="63"/>
        <v>0</v>
      </c>
      <c r="AK83" s="36">
        <f t="shared" si="63"/>
        <v>0</v>
      </c>
      <c r="AL83" s="36">
        <f t="shared" si="63"/>
        <v>0</v>
      </c>
      <c r="AM83" s="36">
        <f t="shared" si="64"/>
        <v>0</v>
      </c>
      <c r="AN83" s="36">
        <f t="shared" si="64"/>
        <v>0</v>
      </c>
      <c r="AO83" s="36">
        <f t="shared" si="64"/>
        <v>0</v>
      </c>
      <c r="AP83" s="36">
        <f t="shared" si="64"/>
        <v>0</v>
      </c>
      <c r="AQ83" s="36">
        <f t="shared" si="64"/>
        <v>0</v>
      </c>
      <c r="AR83" s="36">
        <f t="shared" si="64"/>
        <v>0</v>
      </c>
      <c r="AS83" s="36">
        <f t="shared" si="64"/>
        <v>0</v>
      </c>
      <c r="AT83" s="36">
        <f t="shared" si="64"/>
        <v>0</v>
      </c>
      <c r="AU83" s="36">
        <f t="shared" si="64"/>
        <v>0</v>
      </c>
      <c r="AV83" s="36">
        <f t="shared" si="64"/>
        <v>0</v>
      </c>
      <c r="AW83" s="36">
        <f t="shared" si="65"/>
        <v>0</v>
      </c>
      <c r="AX83" s="36">
        <f t="shared" si="65"/>
        <v>0</v>
      </c>
      <c r="AY83" s="36">
        <f t="shared" si="65"/>
        <v>0</v>
      </c>
      <c r="AZ83" s="36">
        <f t="shared" si="65"/>
        <v>0</v>
      </c>
      <c r="BA83" s="36">
        <f t="shared" si="65"/>
        <v>0</v>
      </c>
      <c r="BB83" s="36">
        <f t="shared" si="65"/>
        <v>0</v>
      </c>
      <c r="BC83" s="36">
        <f t="shared" si="65"/>
        <v>0</v>
      </c>
      <c r="BD83" s="36">
        <f t="shared" si="65"/>
        <v>0</v>
      </c>
      <c r="BE83" s="36">
        <f t="shared" si="65"/>
        <v>0</v>
      </c>
      <c r="BF83" s="36">
        <f t="shared" si="65"/>
        <v>0</v>
      </c>
      <c r="BG83" s="36">
        <f t="shared" si="66"/>
        <v>0</v>
      </c>
      <c r="BH83" s="36">
        <f t="shared" si="66"/>
        <v>0</v>
      </c>
      <c r="BI83" s="36">
        <f t="shared" si="66"/>
        <v>0</v>
      </c>
      <c r="BJ83" s="36">
        <f t="shared" si="66"/>
        <v>0</v>
      </c>
      <c r="BK83" s="36">
        <f t="shared" si="66"/>
        <v>0</v>
      </c>
      <c r="BL83" s="36">
        <f t="shared" si="66"/>
        <v>0</v>
      </c>
      <c r="BM83" s="36">
        <f t="shared" si="66"/>
        <v>0</v>
      </c>
      <c r="BN83" s="36">
        <f t="shared" si="66"/>
        <v>0</v>
      </c>
      <c r="BO83" s="36">
        <f t="shared" si="66"/>
        <v>0</v>
      </c>
      <c r="BP83" s="36">
        <f t="shared" si="66"/>
        <v>0</v>
      </c>
      <c r="BQ83" s="36">
        <f t="shared" si="67"/>
        <v>0</v>
      </c>
      <c r="BR83" s="36">
        <f t="shared" si="67"/>
        <v>0</v>
      </c>
      <c r="BS83" s="36">
        <f t="shared" si="67"/>
        <v>0</v>
      </c>
      <c r="BT83" s="36">
        <f t="shared" si="67"/>
        <v>0</v>
      </c>
      <c r="BU83" s="36">
        <f t="shared" si="67"/>
        <v>0</v>
      </c>
      <c r="BV83" s="36">
        <f t="shared" si="67"/>
        <v>0</v>
      </c>
      <c r="BW83" s="36">
        <f t="shared" si="67"/>
        <v>0</v>
      </c>
      <c r="BX83" s="36">
        <f t="shared" si="67"/>
        <v>0</v>
      </c>
      <c r="BY83" s="36">
        <f t="shared" si="67"/>
        <v>0</v>
      </c>
      <c r="BZ83" s="36">
        <f t="shared" si="67"/>
        <v>0</v>
      </c>
      <c r="CA83" s="36">
        <f t="shared" si="67"/>
        <v>0</v>
      </c>
      <c r="CC83" s="39"/>
    </row>
    <row r="84" spans="2:81" ht="19.5" customHeight="1" outlineLevel="1" x14ac:dyDescent="0.3">
      <c r="B84" s="19" t="str">
        <f t="shared" si="70"/>
        <v>Υλοποίηση</v>
      </c>
      <c r="C84" s="55"/>
      <c r="D84" s="55"/>
      <c r="E84" s="45" t="s">
        <v>9</v>
      </c>
      <c r="F84" s="43">
        <v>45870</v>
      </c>
      <c r="G84" s="43">
        <v>45992</v>
      </c>
      <c r="H84" s="31">
        <f t="shared" si="68"/>
        <v>5</v>
      </c>
      <c r="I84" s="34">
        <f t="shared" si="61"/>
        <v>0</v>
      </c>
      <c r="J84" s="36">
        <f t="shared" si="61"/>
        <v>0</v>
      </c>
      <c r="K84" s="36">
        <f t="shared" si="61"/>
        <v>0</v>
      </c>
      <c r="L84" s="36">
        <f t="shared" si="61"/>
        <v>0</v>
      </c>
      <c r="M84" s="36">
        <f t="shared" si="61"/>
        <v>0</v>
      </c>
      <c r="N84" s="36">
        <f t="shared" si="61"/>
        <v>0</v>
      </c>
      <c r="O84" s="36">
        <f t="shared" si="61"/>
        <v>0</v>
      </c>
      <c r="P84" s="36">
        <f t="shared" si="61"/>
        <v>0</v>
      </c>
      <c r="Q84" s="36">
        <f t="shared" si="61"/>
        <v>0</v>
      </c>
      <c r="R84" s="36">
        <f t="shared" si="61"/>
        <v>0</v>
      </c>
      <c r="S84" s="36">
        <f t="shared" si="62"/>
        <v>0</v>
      </c>
      <c r="T84" s="36">
        <f t="shared" si="62"/>
        <v>0</v>
      </c>
      <c r="U84" s="36">
        <f t="shared" si="62"/>
        <v>0</v>
      </c>
      <c r="V84" s="36">
        <f t="shared" si="62"/>
        <v>0</v>
      </c>
      <c r="W84" s="36">
        <f t="shared" si="62"/>
        <v>0</v>
      </c>
      <c r="X84" s="36">
        <f t="shared" si="62"/>
        <v>0</v>
      </c>
      <c r="Y84" s="36">
        <f t="shared" si="62"/>
        <v>0</v>
      </c>
      <c r="Z84" s="36">
        <f t="shared" si="62"/>
        <v>0</v>
      </c>
      <c r="AA84" s="36" t="str">
        <f t="shared" si="62"/>
        <v>Υλοποίηση</v>
      </c>
      <c r="AB84" s="36" t="str">
        <f t="shared" si="62"/>
        <v>Υλοποίηση</v>
      </c>
      <c r="AC84" s="36" t="str">
        <f t="shared" si="63"/>
        <v>Υλοποίηση</v>
      </c>
      <c r="AD84" s="36" t="str">
        <f t="shared" si="63"/>
        <v>Υλοποίηση</v>
      </c>
      <c r="AE84" s="36" t="str">
        <f t="shared" si="63"/>
        <v>Υλοποίηση</v>
      </c>
      <c r="AF84" s="36">
        <f t="shared" si="63"/>
        <v>0</v>
      </c>
      <c r="AG84" s="36">
        <f t="shared" si="63"/>
        <v>0</v>
      </c>
      <c r="AH84" s="36">
        <f t="shared" si="63"/>
        <v>0</v>
      </c>
      <c r="AI84" s="36">
        <f t="shared" si="63"/>
        <v>0</v>
      </c>
      <c r="AJ84" s="36">
        <f t="shared" si="63"/>
        <v>0</v>
      </c>
      <c r="AK84" s="36">
        <f t="shared" si="63"/>
        <v>0</v>
      </c>
      <c r="AL84" s="36">
        <f t="shared" si="63"/>
        <v>0</v>
      </c>
      <c r="AM84" s="36">
        <f t="shared" si="64"/>
        <v>0</v>
      </c>
      <c r="AN84" s="36">
        <f t="shared" si="64"/>
        <v>0</v>
      </c>
      <c r="AO84" s="36">
        <f t="shared" si="64"/>
        <v>0</v>
      </c>
      <c r="AP84" s="36">
        <f t="shared" si="64"/>
        <v>0</v>
      </c>
      <c r="AQ84" s="36">
        <f t="shared" si="64"/>
        <v>0</v>
      </c>
      <c r="AR84" s="36">
        <f t="shared" si="64"/>
        <v>0</v>
      </c>
      <c r="AS84" s="36">
        <f t="shared" si="64"/>
        <v>0</v>
      </c>
      <c r="AT84" s="36">
        <f t="shared" si="64"/>
        <v>0</v>
      </c>
      <c r="AU84" s="36">
        <f t="shared" si="64"/>
        <v>0</v>
      </c>
      <c r="AV84" s="36">
        <f t="shared" si="64"/>
        <v>0</v>
      </c>
      <c r="AW84" s="36">
        <f t="shared" si="65"/>
        <v>0</v>
      </c>
      <c r="AX84" s="36">
        <f t="shared" si="65"/>
        <v>0</v>
      </c>
      <c r="AY84" s="36">
        <f t="shared" si="65"/>
        <v>0</v>
      </c>
      <c r="AZ84" s="36">
        <f t="shared" si="65"/>
        <v>0</v>
      </c>
      <c r="BA84" s="36">
        <f t="shared" si="65"/>
        <v>0</v>
      </c>
      <c r="BB84" s="36">
        <f t="shared" si="65"/>
        <v>0</v>
      </c>
      <c r="BC84" s="36">
        <f t="shared" si="65"/>
        <v>0</v>
      </c>
      <c r="BD84" s="36">
        <f t="shared" si="65"/>
        <v>0</v>
      </c>
      <c r="BE84" s="36">
        <f t="shared" si="65"/>
        <v>0</v>
      </c>
      <c r="BF84" s="36">
        <f t="shared" si="65"/>
        <v>0</v>
      </c>
      <c r="BG84" s="36">
        <f t="shared" si="66"/>
        <v>0</v>
      </c>
      <c r="BH84" s="36">
        <f t="shared" si="66"/>
        <v>0</v>
      </c>
      <c r="BI84" s="36">
        <f t="shared" si="66"/>
        <v>0</v>
      </c>
      <c r="BJ84" s="36">
        <f t="shared" si="66"/>
        <v>0</v>
      </c>
      <c r="BK84" s="36">
        <f t="shared" si="66"/>
        <v>0</v>
      </c>
      <c r="BL84" s="36">
        <f t="shared" si="66"/>
        <v>0</v>
      </c>
      <c r="BM84" s="36">
        <f t="shared" si="66"/>
        <v>0</v>
      </c>
      <c r="BN84" s="36">
        <f t="shared" si="66"/>
        <v>0</v>
      </c>
      <c r="BO84" s="36">
        <f t="shared" si="66"/>
        <v>0</v>
      </c>
      <c r="BP84" s="36">
        <f t="shared" si="66"/>
        <v>0</v>
      </c>
      <c r="BQ84" s="36">
        <f t="shared" si="67"/>
        <v>0</v>
      </c>
      <c r="BR84" s="36">
        <f t="shared" si="67"/>
        <v>0</v>
      </c>
      <c r="BS84" s="36">
        <f t="shared" si="67"/>
        <v>0</v>
      </c>
      <c r="BT84" s="36">
        <f t="shared" si="67"/>
        <v>0</v>
      </c>
      <c r="BU84" s="36">
        <f t="shared" si="67"/>
        <v>0</v>
      </c>
      <c r="BV84" s="36">
        <f t="shared" si="67"/>
        <v>0</v>
      </c>
      <c r="BW84" s="36">
        <f t="shared" si="67"/>
        <v>0</v>
      </c>
      <c r="BX84" s="36">
        <f t="shared" si="67"/>
        <v>0</v>
      </c>
      <c r="BY84" s="36">
        <f t="shared" si="67"/>
        <v>0</v>
      </c>
      <c r="BZ84" s="36">
        <f t="shared" si="67"/>
        <v>0</v>
      </c>
      <c r="CA84" s="36">
        <f t="shared" si="67"/>
        <v>0</v>
      </c>
      <c r="CC84" s="39"/>
    </row>
    <row r="85" spans="2:81" ht="19.5" customHeight="1" outlineLevel="1" x14ac:dyDescent="0.3">
      <c r="B85" s="19" t="str">
        <f t="shared" si="70"/>
        <v>Ολοκλήρωση</v>
      </c>
      <c r="C85" s="56"/>
      <c r="D85" s="56"/>
      <c r="E85" s="45" t="s">
        <v>10</v>
      </c>
      <c r="F85" s="43">
        <v>46023</v>
      </c>
      <c r="G85" s="43">
        <v>46023</v>
      </c>
      <c r="H85" s="31">
        <f t="shared" si="68"/>
        <v>1</v>
      </c>
      <c r="I85" s="34">
        <f t="shared" si="61"/>
        <v>0</v>
      </c>
      <c r="J85" s="36">
        <f t="shared" si="61"/>
        <v>0</v>
      </c>
      <c r="K85" s="36">
        <f t="shared" si="61"/>
        <v>0</v>
      </c>
      <c r="L85" s="36">
        <f t="shared" si="61"/>
        <v>0</v>
      </c>
      <c r="M85" s="36">
        <f t="shared" si="61"/>
        <v>0</v>
      </c>
      <c r="N85" s="36">
        <f t="shared" si="61"/>
        <v>0</v>
      </c>
      <c r="O85" s="36">
        <f t="shared" si="61"/>
        <v>0</v>
      </c>
      <c r="P85" s="36">
        <f t="shared" si="61"/>
        <v>0</v>
      </c>
      <c r="Q85" s="36">
        <f t="shared" si="61"/>
        <v>0</v>
      </c>
      <c r="R85" s="36">
        <f t="shared" si="61"/>
        <v>0</v>
      </c>
      <c r="S85" s="36">
        <f t="shared" si="62"/>
        <v>0</v>
      </c>
      <c r="T85" s="36">
        <f t="shared" si="62"/>
        <v>0</v>
      </c>
      <c r="U85" s="36">
        <f t="shared" si="62"/>
        <v>0</v>
      </c>
      <c r="V85" s="36">
        <f t="shared" si="62"/>
        <v>0</v>
      </c>
      <c r="W85" s="36">
        <f t="shared" si="62"/>
        <v>0</v>
      </c>
      <c r="X85" s="36">
        <f t="shared" si="62"/>
        <v>0</v>
      </c>
      <c r="Y85" s="36">
        <f t="shared" si="62"/>
        <v>0</v>
      </c>
      <c r="Z85" s="36">
        <f t="shared" si="62"/>
        <v>0</v>
      </c>
      <c r="AA85" s="36">
        <f t="shared" si="62"/>
        <v>0</v>
      </c>
      <c r="AB85" s="36">
        <f t="shared" si="62"/>
        <v>0</v>
      </c>
      <c r="AC85" s="36">
        <f t="shared" si="63"/>
        <v>0</v>
      </c>
      <c r="AD85" s="36">
        <f t="shared" si="63"/>
        <v>0</v>
      </c>
      <c r="AE85" s="36">
        <f t="shared" si="63"/>
        <v>0</v>
      </c>
      <c r="AF85" s="36" t="str">
        <f t="shared" si="63"/>
        <v>Ολοκλήρωση</v>
      </c>
      <c r="AG85" s="36">
        <f t="shared" si="63"/>
        <v>0</v>
      </c>
      <c r="AH85" s="36">
        <f t="shared" si="63"/>
        <v>0</v>
      </c>
      <c r="AI85" s="36">
        <f t="shared" si="63"/>
        <v>0</v>
      </c>
      <c r="AJ85" s="36">
        <f t="shared" si="63"/>
        <v>0</v>
      </c>
      <c r="AK85" s="36">
        <f t="shared" si="63"/>
        <v>0</v>
      </c>
      <c r="AL85" s="36">
        <f t="shared" si="63"/>
        <v>0</v>
      </c>
      <c r="AM85" s="36">
        <f t="shared" si="64"/>
        <v>0</v>
      </c>
      <c r="AN85" s="36">
        <f t="shared" si="64"/>
        <v>0</v>
      </c>
      <c r="AO85" s="36">
        <f t="shared" si="64"/>
        <v>0</v>
      </c>
      <c r="AP85" s="36">
        <f t="shared" si="64"/>
        <v>0</v>
      </c>
      <c r="AQ85" s="36">
        <f t="shared" si="64"/>
        <v>0</v>
      </c>
      <c r="AR85" s="36">
        <f t="shared" si="64"/>
        <v>0</v>
      </c>
      <c r="AS85" s="36">
        <f t="shared" si="64"/>
        <v>0</v>
      </c>
      <c r="AT85" s="36">
        <f t="shared" si="64"/>
        <v>0</v>
      </c>
      <c r="AU85" s="36">
        <f t="shared" si="64"/>
        <v>0</v>
      </c>
      <c r="AV85" s="36">
        <f t="shared" si="64"/>
        <v>0</v>
      </c>
      <c r="AW85" s="36">
        <f t="shared" si="65"/>
        <v>0</v>
      </c>
      <c r="AX85" s="36">
        <f t="shared" si="65"/>
        <v>0</v>
      </c>
      <c r="AY85" s="36">
        <f t="shared" si="65"/>
        <v>0</v>
      </c>
      <c r="AZ85" s="36">
        <f t="shared" si="65"/>
        <v>0</v>
      </c>
      <c r="BA85" s="36">
        <f t="shared" si="65"/>
        <v>0</v>
      </c>
      <c r="BB85" s="36">
        <f t="shared" si="65"/>
        <v>0</v>
      </c>
      <c r="BC85" s="36">
        <f t="shared" si="65"/>
        <v>0</v>
      </c>
      <c r="BD85" s="36">
        <f t="shared" si="65"/>
        <v>0</v>
      </c>
      <c r="BE85" s="36">
        <f t="shared" si="65"/>
        <v>0</v>
      </c>
      <c r="BF85" s="36">
        <f t="shared" si="65"/>
        <v>0</v>
      </c>
      <c r="BG85" s="36">
        <f t="shared" si="66"/>
        <v>0</v>
      </c>
      <c r="BH85" s="36">
        <f t="shared" si="66"/>
        <v>0</v>
      </c>
      <c r="BI85" s="36">
        <f t="shared" si="66"/>
        <v>0</v>
      </c>
      <c r="BJ85" s="36">
        <f t="shared" si="66"/>
        <v>0</v>
      </c>
      <c r="BK85" s="36">
        <f t="shared" si="66"/>
        <v>0</v>
      </c>
      <c r="BL85" s="36">
        <f t="shared" si="66"/>
        <v>0</v>
      </c>
      <c r="BM85" s="36">
        <f t="shared" si="66"/>
        <v>0</v>
      </c>
      <c r="BN85" s="36">
        <f t="shared" si="66"/>
        <v>0</v>
      </c>
      <c r="BO85" s="36">
        <f t="shared" si="66"/>
        <v>0</v>
      </c>
      <c r="BP85" s="36">
        <f t="shared" si="66"/>
        <v>0</v>
      </c>
      <c r="BQ85" s="36">
        <f t="shared" si="67"/>
        <v>0</v>
      </c>
      <c r="BR85" s="36">
        <f t="shared" si="67"/>
        <v>0</v>
      </c>
      <c r="BS85" s="36">
        <f t="shared" si="67"/>
        <v>0</v>
      </c>
      <c r="BT85" s="36">
        <f t="shared" si="67"/>
        <v>0</v>
      </c>
      <c r="BU85" s="36">
        <f t="shared" si="67"/>
        <v>0</v>
      </c>
      <c r="BV85" s="36">
        <f t="shared" si="67"/>
        <v>0</v>
      </c>
      <c r="BW85" s="36">
        <f t="shared" si="67"/>
        <v>0</v>
      </c>
      <c r="BX85" s="36">
        <f t="shared" si="67"/>
        <v>0</v>
      </c>
      <c r="BY85" s="36">
        <f t="shared" si="67"/>
        <v>0</v>
      </c>
      <c r="BZ85" s="36">
        <f t="shared" si="67"/>
        <v>0</v>
      </c>
      <c r="CA85" s="36">
        <f t="shared" si="67"/>
        <v>0</v>
      </c>
      <c r="CC85" s="39"/>
    </row>
    <row r="86" spans="2:81" ht="11.25" customHeight="1" thickBot="1" x14ac:dyDescent="0.35">
      <c r="B86" s="19"/>
      <c r="C86" s="44"/>
      <c r="D86" s="57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8"/>
      <c r="AK86" s="58"/>
      <c r="AL86" s="58"/>
      <c r="AM86" s="58"/>
      <c r="AN86" s="58"/>
      <c r="AO86" s="58"/>
      <c r="AP86" s="58"/>
      <c r="AQ86" s="58"/>
      <c r="AR86" s="58"/>
      <c r="AS86" s="58"/>
      <c r="AT86" s="58"/>
      <c r="AU86" s="58"/>
      <c r="AV86" s="58"/>
      <c r="AW86" s="58"/>
      <c r="AX86" s="58"/>
      <c r="AY86" s="58"/>
      <c r="AZ86" s="58"/>
      <c r="BA86" s="58"/>
      <c r="BB86" s="58"/>
      <c r="BC86" s="58"/>
      <c r="BD86" s="58"/>
      <c r="BE86" s="58"/>
      <c r="BF86" s="58"/>
      <c r="BG86" s="58"/>
      <c r="BH86" s="58"/>
      <c r="BI86" s="58"/>
      <c r="BJ86" s="58"/>
      <c r="BK86" s="58"/>
      <c r="BL86" s="58"/>
      <c r="BM86" s="58"/>
      <c r="BN86" s="58"/>
      <c r="BO86" s="58"/>
      <c r="BP86" s="58"/>
      <c r="BQ86" s="58"/>
      <c r="BR86" s="58"/>
      <c r="BS86" s="58"/>
      <c r="BT86" s="58"/>
      <c r="BU86" s="58"/>
      <c r="BV86" s="58"/>
      <c r="BW86" s="58"/>
      <c r="BX86" s="58"/>
      <c r="BY86" s="58"/>
      <c r="BZ86" s="58"/>
      <c r="CA86" s="58"/>
      <c r="CC86" s="39"/>
    </row>
    <row r="87" spans="2:81" ht="19.95" customHeight="1" x14ac:dyDescent="0.3">
      <c r="B87" s="18">
        <v>100</v>
      </c>
      <c r="C87" s="41" t="s">
        <v>28</v>
      </c>
      <c r="D87" s="41" t="s">
        <v>29</v>
      </c>
      <c r="E87" s="30"/>
      <c r="F87" s="40">
        <f>MIN(F88:F99)</f>
        <v>45901</v>
      </c>
      <c r="G87" s="40">
        <f>MAX(G88:G99)</f>
        <v>46539</v>
      </c>
      <c r="H87" s="42">
        <f>COUNTIF(I87:CA87,100)</f>
        <v>22</v>
      </c>
      <c r="I87" s="32">
        <f t="shared" ref="I87:X88" si="71">IF(AND(($F87&lt;=I$8),($G87&gt;=I$8)),$B87,0)</f>
        <v>0</v>
      </c>
      <c r="J87" s="33">
        <f t="shared" si="71"/>
        <v>0</v>
      </c>
      <c r="K87" s="33">
        <f t="shared" si="71"/>
        <v>0</v>
      </c>
      <c r="L87" s="33">
        <f t="shared" si="71"/>
        <v>0</v>
      </c>
      <c r="M87" s="33">
        <f t="shared" si="71"/>
        <v>0</v>
      </c>
      <c r="N87" s="33">
        <f t="shared" si="71"/>
        <v>0</v>
      </c>
      <c r="O87" s="33">
        <f t="shared" si="71"/>
        <v>0</v>
      </c>
      <c r="P87" s="33">
        <f t="shared" si="71"/>
        <v>0</v>
      </c>
      <c r="Q87" s="33">
        <f t="shared" si="71"/>
        <v>0</v>
      </c>
      <c r="R87" s="33">
        <f t="shared" si="71"/>
        <v>0</v>
      </c>
      <c r="S87" s="33">
        <f t="shared" si="71"/>
        <v>0</v>
      </c>
      <c r="T87" s="33">
        <f t="shared" si="71"/>
        <v>0</v>
      </c>
      <c r="U87" s="33">
        <f t="shared" si="71"/>
        <v>0</v>
      </c>
      <c r="V87" s="33">
        <f t="shared" si="71"/>
        <v>0</v>
      </c>
      <c r="W87" s="33">
        <f t="shared" si="71"/>
        <v>0</v>
      </c>
      <c r="X87" s="33">
        <f t="shared" si="71"/>
        <v>0</v>
      </c>
      <c r="Y87" s="33">
        <f t="shared" ref="Y87:AN88" si="72">IF(AND(($F87&lt;=Y$8),($G87&gt;=Y$8)),$B87,0)</f>
        <v>0</v>
      </c>
      <c r="Z87" s="33">
        <f t="shared" si="72"/>
        <v>0</v>
      </c>
      <c r="AA87" s="33">
        <f t="shared" si="72"/>
        <v>0</v>
      </c>
      <c r="AB87" s="33">
        <f t="shared" si="72"/>
        <v>100</v>
      </c>
      <c r="AC87" s="33">
        <f t="shared" si="72"/>
        <v>100</v>
      </c>
      <c r="AD87" s="33">
        <f t="shared" si="72"/>
        <v>100</v>
      </c>
      <c r="AE87" s="33">
        <f t="shared" si="72"/>
        <v>100</v>
      </c>
      <c r="AF87" s="33">
        <f t="shared" si="72"/>
        <v>100</v>
      </c>
      <c r="AG87" s="33">
        <f t="shared" si="72"/>
        <v>100</v>
      </c>
      <c r="AH87" s="33">
        <f t="shared" si="72"/>
        <v>100</v>
      </c>
      <c r="AI87" s="33">
        <f t="shared" si="72"/>
        <v>100</v>
      </c>
      <c r="AJ87" s="33">
        <f t="shared" si="72"/>
        <v>100</v>
      </c>
      <c r="AK87" s="33">
        <f t="shared" si="72"/>
        <v>100</v>
      </c>
      <c r="AL87" s="33">
        <f t="shared" si="72"/>
        <v>100</v>
      </c>
      <c r="AM87" s="33">
        <f t="shared" si="72"/>
        <v>100</v>
      </c>
      <c r="AN87" s="33">
        <f t="shared" si="72"/>
        <v>100</v>
      </c>
      <c r="AO87" s="33">
        <f t="shared" ref="AO87:BD88" si="73">IF(AND(($F87&lt;=AO$8),($G87&gt;=AO$8)),$B87,0)</f>
        <v>100</v>
      </c>
      <c r="AP87" s="33">
        <f t="shared" si="73"/>
        <v>100</v>
      </c>
      <c r="AQ87" s="33">
        <f t="shared" si="73"/>
        <v>100</v>
      </c>
      <c r="AR87" s="33">
        <f t="shared" si="73"/>
        <v>100</v>
      </c>
      <c r="AS87" s="33">
        <f t="shared" si="73"/>
        <v>100</v>
      </c>
      <c r="AT87" s="33">
        <f t="shared" si="73"/>
        <v>100</v>
      </c>
      <c r="AU87" s="33">
        <f t="shared" si="73"/>
        <v>100</v>
      </c>
      <c r="AV87" s="33">
        <f t="shared" si="73"/>
        <v>100</v>
      </c>
      <c r="AW87" s="33">
        <f t="shared" si="73"/>
        <v>100</v>
      </c>
      <c r="AX87" s="33">
        <f t="shared" si="73"/>
        <v>0</v>
      </c>
      <c r="AY87" s="33">
        <f t="shared" si="73"/>
        <v>0</v>
      </c>
      <c r="AZ87" s="33">
        <f t="shared" si="73"/>
        <v>0</v>
      </c>
      <c r="BA87" s="33">
        <f t="shared" si="73"/>
        <v>0</v>
      </c>
      <c r="BB87" s="33">
        <f t="shared" si="73"/>
        <v>0</v>
      </c>
      <c r="BC87" s="33">
        <f t="shared" si="73"/>
        <v>0</v>
      </c>
      <c r="BD87" s="33">
        <f t="shared" si="73"/>
        <v>0</v>
      </c>
      <c r="BE87" s="33">
        <f t="shared" ref="BE87:BT88" si="74">IF(AND(($F87&lt;=BE$8),($G87&gt;=BE$8)),$B87,0)</f>
        <v>0</v>
      </c>
      <c r="BF87" s="33">
        <f t="shared" si="74"/>
        <v>0</v>
      </c>
      <c r="BG87" s="33">
        <f t="shared" si="74"/>
        <v>0</v>
      </c>
      <c r="BH87" s="33">
        <f t="shared" si="74"/>
        <v>0</v>
      </c>
      <c r="BI87" s="33">
        <f t="shared" si="74"/>
        <v>0</v>
      </c>
      <c r="BJ87" s="33">
        <f t="shared" si="74"/>
        <v>0</v>
      </c>
      <c r="BK87" s="33">
        <f t="shared" si="74"/>
        <v>0</v>
      </c>
      <c r="BL87" s="33">
        <f t="shared" si="74"/>
        <v>0</v>
      </c>
      <c r="BM87" s="33">
        <f t="shared" si="74"/>
        <v>0</v>
      </c>
      <c r="BN87" s="33">
        <f t="shared" si="74"/>
        <v>0</v>
      </c>
      <c r="BO87" s="33">
        <f t="shared" si="74"/>
        <v>0</v>
      </c>
      <c r="BP87" s="33">
        <f t="shared" si="74"/>
        <v>0</v>
      </c>
      <c r="BQ87" s="33">
        <f t="shared" si="74"/>
        <v>0</v>
      </c>
      <c r="BR87" s="33">
        <f t="shared" si="74"/>
        <v>0</v>
      </c>
      <c r="BS87" s="33">
        <f t="shared" si="74"/>
        <v>0</v>
      </c>
      <c r="BT87" s="33">
        <f t="shared" si="74"/>
        <v>0</v>
      </c>
      <c r="BU87" s="33">
        <f t="shared" ref="BQ87:CA88" si="75">IF(AND(($F87&lt;=BU$8),($G87&gt;=BU$8)),$B87,0)</f>
        <v>0</v>
      </c>
      <c r="BV87" s="33">
        <f t="shared" si="75"/>
        <v>0</v>
      </c>
      <c r="BW87" s="33">
        <f t="shared" si="75"/>
        <v>0</v>
      </c>
      <c r="BX87" s="33">
        <f t="shared" si="75"/>
        <v>0</v>
      </c>
      <c r="BY87" s="33">
        <f t="shared" si="75"/>
        <v>0</v>
      </c>
      <c r="BZ87" s="33">
        <f t="shared" si="75"/>
        <v>0</v>
      </c>
      <c r="CA87" s="33">
        <f t="shared" si="75"/>
        <v>0</v>
      </c>
      <c r="CC87" s="39"/>
    </row>
    <row r="88" spans="2:81" ht="18" hidden="1" customHeight="1" outlineLevel="1" x14ac:dyDescent="0.3">
      <c r="B88" s="19" t="str">
        <f>E88</f>
        <v>Προδημοπρασιακός</v>
      </c>
      <c r="C88" s="49" t="s">
        <v>34</v>
      </c>
      <c r="D88" s="55"/>
      <c r="E88" s="45" t="s">
        <v>1</v>
      </c>
      <c r="F88" s="43"/>
      <c r="G88" s="43"/>
      <c r="H88" s="31">
        <f t="shared" ref="H88:H99" si="76">COUNTIF(I88:CA88,E88)</f>
        <v>0</v>
      </c>
      <c r="I88" s="34">
        <f t="shared" si="71"/>
        <v>0</v>
      </c>
      <c r="J88" s="35">
        <f t="shared" si="71"/>
        <v>0</v>
      </c>
      <c r="K88" s="36">
        <f t="shared" si="71"/>
        <v>0</v>
      </c>
      <c r="L88" s="36">
        <f t="shared" si="71"/>
        <v>0</v>
      </c>
      <c r="M88" s="36">
        <f t="shared" si="71"/>
        <v>0</v>
      </c>
      <c r="N88" s="36">
        <f t="shared" si="71"/>
        <v>0</v>
      </c>
      <c r="O88" s="36">
        <f t="shared" si="71"/>
        <v>0</v>
      </c>
      <c r="P88" s="36">
        <f t="shared" si="71"/>
        <v>0</v>
      </c>
      <c r="Q88" s="36">
        <f t="shared" si="71"/>
        <v>0</v>
      </c>
      <c r="R88" s="36">
        <f t="shared" si="71"/>
        <v>0</v>
      </c>
      <c r="S88" s="36">
        <f t="shared" si="71"/>
        <v>0</v>
      </c>
      <c r="T88" s="36">
        <f t="shared" si="71"/>
        <v>0</v>
      </c>
      <c r="U88" s="36">
        <f t="shared" si="71"/>
        <v>0</v>
      </c>
      <c r="V88" s="36">
        <f t="shared" si="71"/>
        <v>0</v>
      </c>
      <c r="W88" s="36">
        <f t="shared" si="71"/>
        <v>0</v>
      </c>
      <c r="X88" s="36">
        <f t="shared" si="71"/>
        <v>0</v>
      </c>
      <c r="Y88" s="36">
        <f t="shared" si="72"/>
        <v>0</v>
      </c>
      <c r="Z88" s="36">
        <f t="shared" si="72"/>
        <v>0</v>
      </c>
      <c r="AA88" s="36">
        <f t="shared" si="72"/>
        <v>0</v>
      </c>
      <c r="AB88" s="36">
        <f t="shared" si="72"/>
        <v>0</v>
      </c>
      <c r="AC88" s="36">
        <f t="shared" si="72"/>
        <v>0</v>
      </c>
      <c r="AD88" s="36">
        <f t="shared" si="72"/>
        <v>0</v>
      </c>
      <c r="AE88" s="36">
        <f t="shared" si="72"/>
        <v>0</v>
      </c>
      <c r="AF88" s="36">
        <f t="shared" si="72"/>
        <v>0</v>
      </c>
      <c r="AG88" s="36">
        <f t="shared" si="72"/>
        <v>0</v>
      </c>
      <c r="AH88" s="36">
        <f t="shared" si="72"/>
        <v>0</v>
      </c>
      <c r="AI88" s="36">
        <f t="shared" si="72"/>
        <v>0</v>
      </c>
      <c r="AJ88" s="36">
        <f t="shared" si="72"/>
        <v>0</v>
      </c>
      <c r="AK88" s="36">
        <f t="shared" si="72"/>
        <v>0</v>
      </c>
      <c r="AL88" s="36">
        <f t="shared" si="72"/>
        <v>0</v>
      </c>
      <c r="AM88" s="36">
        <f t="shared" si="72"/>
        <v>0</v>
      </c>
      <c r="AN88" s="36">
        <f t="shared" si="72"/>
        <v>0</v>
      </c>
      <c r="AO88" s="36">
        <f t="shared" si="73"/>
        <v>0</v>
      </c>
      <c r="AP88" s="36">
        <f t="shared" si="73"/>
        <v>0</v>
      </c>
      <c r="AQ88" s="36">
        <f t="shared" si="73"/>
        <v>0</v>
      </c>
      <c r="AR88" s="36">
        <f t="shared" si="73"/>
        <v>0</v>
      </c>
      <c r="AS88" s="36">
        <f t="shared" si="73"/>
        <v>0</v>
      </c>
      <c r="AT88" s="36">
        <f t="shared" si="73"/>
        <v>0</v>
      </c>
      <c r="AU88" s="36">
        <f t="shared" si="73"/>
        <v>0</v>
      </c>
      <c r="AV88" s="36">
        <f t="shared" si="73"/>
        <v>0</v>
      </c>
      <c r="AW88" s="36">
        <f t="shared" si="73"/>
        <v>0</v>
      </c>
      <c r="AX88" s="36">
        <f t="shared" si="73"/>
        <v>0</v>
      </c>
      <c r="AY88" s="36">
        <f t="shared" si="73"/>
        <v>0</v>
      </c>
      <c r="AZ88" s="36">
        <f t="shared" si="73"/>
        <v>0</v>
      </c>
      <c r="BA88" s="36">
        <f t="shared" si="73"/>
        <v>0</v>
      </c>
      <c r="BB88" s="36">
        <f t="shared" si="73"/>
        <v>0</v>
      </c>
      <c r="BC88" s="36">
        <f t="shared" si="73"/>
        <v>0</v>
      </c>
      <c r="BD88" s="36">
        <f t="shared" si="73"/>
        <v>0</v>
      </c>
      <c r="BE88" s="36">
        <f t="shared" si="74"/>
        <v>0</v>
      </c>
      <c r="BF88" s="36">
        <f t="shared" si="74"/>
        <v>0</v>
      </c>
      <c r="BG88" s="36">
        <f t="shared" si="74"/>
        <v>0</v>
      </c>
      <c r="BH88" s="36">
        <f t="shared" si="74"/>
        <v>0</v>
      </c>
      <c r="BI88" s="36">
        <f t="shared" si="74"/>
        <v>0</v>
      </c>
      <c r="BJ88" s="36">
        <f t="shared" si="74"/>
        <v>0</v>
      </c>
      <c r="BK88" s="36">
        <f t="shared" si="74"/>
        <v>0</v>
      </c>
      <c r="BL88" s="36">
        <f t="shared" si="74"/>
        <v>0</v>
      </c>
      <c r="BM88" s="36">
        <f t="shared" si="74"/>
        <v>0</v>
      </c>
      <c r="BN88" s="36">
        <f t="shared" si="74"/>
        <v>0</v>
      </c>
      <c r="BO88" s="36">
        <f t="shared" si="74"/>
        <v>0</v>
      </c>
      <c r="BP88" s="36">
        <f t="shared" si="74"/>
        <v>0</v>
      </c>
      <c r="BQ88" s="36">
        <f t="shared" si="75"/>
        <v>0</v>
      </c>
      <c r="BR88" s="36">
        <f t="shared" si="75"/>
        <v>0</v>
      </c>
      <c r="BS88" s="36">
        <f t="shared" si="75"/>
        <v>0</v>
      </c>
      <c r="BT88" s="36">
        <f t="shared" si="75"/>
        <v>0</v>
      </c>
      <c r="BU88" s="36">
        <f t="shared" si="75"/>
        <v>0</v>
      </c>
      <c r="BV88" s="36">
        <f t="shared" si="75"/>
        <v>0</v>
      </c>
      <c r="BW88" s="36">
        <f t="shared" si="75"/>
        <v>0</v>
      </c>
      <c r="BX88" s="36">
        <f t="shared" si="75"/>
        <v>0</v>
      </c>
      <c r="BY88" s="36">
        <f t="shared" si="75"/>
        <v>0</v>
      </c>
      <c r="BZ88" s="36">
        <f t="shared" si="75"/>
        <v>0</v>
      </c>
      <c r="CA88" s="36">
        <f t="shared" si="75"/>
        <v>0</v>
      </c>
      <c r="CC88" s="39"/>
    </row>
    <row r="89" spans="2:81" ht="19.95" hidden="1" customHeight="1" outlineLevel="1" x14ac:dyDescent="0.3">
      <c r="B89" s="19" t="str">
        <f t="shared" ref="B89:B93" si="77">E89</f>
        <v>Δημοπράτηση</v>
      </c>
      <c r="C89" s="50"/>
      <c r="D89" s="55"/>
      <c r="E89" s="45" t="s">
        <v>2</v>
      </c>
      <c r="F89" s="43"/>
      <c r="G89" s="43"/>
      <c r="H89" s="31">
        <f t="shared" si="76"/>
        <v>0</v>
      </c>
      <c r="I89" s="34">
        <f t="shared" ref="I89:X99" si="78">IF(AND(($F89&lt;=I$8),($G89&gt;=I$8)),$B89,0)</f>
        <v>0</v>
      </c>
      <c r="J89" s="36">
        <f t="shared" si="78"/>
        <v>0</v>
      </c>
      <c r="K89" s="36">
        <f t="shared" si="78"/>
        <v>0</v>
      </c>
      <c r="L89" s="36">
        <f t="shared" si="78"/>
        <v>0</v>
      </c>
      <c r="M89" s="36">
        <f t="shared" si="78"/>
        <v>0</v>
      </c>
      <c r="N89" s="36">
        <f t="shared" si="78"/>
        <v>0</v>
      </c>
      <c r="O89" s="36">
        <f t="shared" si="78"/>
        <v>0</v>
      </c>
      <c r="P89" s="36">
        <f t="shared" si="78"/>
        <v>0</v>
      </c>
      <c r="Q89" s="36">
        <f t="shared" si="78"/>
        <v>0</v>
      </c>
      <c r="R89" s="36">
        <f t="shared" si="78"/>
        <v>0</v>
      </c>
      <c r="S89" s="36">
        <f t="shared" si="78"/>
        <v>0</v>
      </c>
      <c r="T89" s="36">
        <f t="shared" si="78"/>
        <v>0</v>
      </c>
      <c r="U89" s="36">
        <f t="shared" si="78"/>
        <v>0</v>
      </c>
      <c r="V89" s="36">
        <f t="shared" si="78"/>
        <v>0</v>
      </c>
      <c r="W89" s="36">
        <f t="shared" si="78"/>
        <v>0</v>
      </c>
      <c r="X89" s="36">
        <f t="shared" si="78"/>
        <v>0</v>
      </c>
      <c r="Y89" s="36">
        <f t="shared" ref="Y89:AN99" si="79">IF(AND(($F89&lt;=Y$8),($G89&gt;=Y$8)),$B89,0)</f>
        <v>0</v>
      </c>
      <c r="Z89" s="36">
        <f t="shared" si="79"/>
        <v>0</v>
      </c>
      <c r="AA89" s="36">
        <f t="shared" si="79"/>
        <v>0</v>
      </c>
      <c r="AB89" s="36">
        <f t="shared" si="79"/>
        <v>0</v>
      </c>
      <c r="AC89" s="36">
        <f t="shared" si="79"/>
        <v>0</v>
      </c>
      <c r="AD89" s="36">
        <f t="shared" si="79"/>
        <v>0</v>
      </c>
      <c r="AE89" s="36">
        <f t="shared" si="79"/>
        <v>0</v>
      </c>
      <c r="AF89" s="36">
        <f t="shared" si="79"/>
        <v>0</v>
      </c>
      <c r="AG89" s="36">
        <f t="shared" si="79"/>
        <v>0</v>
      </c>
      <c r="AH89" s="36">
        <f t="shared" si="79"/>
        <v>0</v>
      </c>
      <c r="AI89" s="36">
        <f t="shared" si="79"/>
        <v>0</v>
      </c>
      <c r="AJ89" s="36">
        <f t="shared" si="79"/>
        <v>0</v>
      </c>
      <c r="AK89" s="36">
        <f t="shared" si="79"/>
        <v>0</v>
      </c>
      <c r="AL89" s="36">
        <f t="shared" si="79"/>
        <v>0</v>
      </c>
      <c r="AM89" s="36">
        <f t="shared" si="79"/>
        <v>0</v>
      </c>
      <c r="AN89" s="36">
        <f t="shared" si="79"/>
        <v>0</v>
      </c>
      <c r="AO89" s="36">
        <f t="shared" ref="AO89:BD99" si="80">IF(AND(($F89&lt;=AO$8),($G89&gt;=AO$8)),$B89,0)</f>
        <v>0</v>
      </c>
      <c r="AP89" s="36">
        <f t="shared" si="80"/>
        <v>0</v>
      </c>
      <c r="AQ89" s="36">
        <f t="shared" si="80"/>
        <v>0</v>
      </c>
      <c r="AR89" s="36">
        <f t="shared" si="80"/>
        <v>0</v>
      </c>
      <c r="AS89" s="36">
        <f t="shared" si="80"/>
        <v>0</v>
      </c>
      <c r="AT89" s="36">
        <f t="shared" si="80"/>
        <v>0</v>
      </c>
      <c r="AU89" s="36">
        <f t="shared" si="80"/>
        <v>0</v>
      </c>
      <c r="AV89" s="36">
        <f t="shared" si="80"/>
        <v>0</v>
      </c>
      <c r="AW89" s="36">
        <f t="shared" si="80"/>
        <v>0</v>
      </c>
      <c r="AX89" s="36">
        <f t="shared" si="80"/>
        <v>0</v>
      </c>
      <c r="AY89" s="36">
        <f t="shared" si="80"/>
        <v>0</v>
      </c>
      <c r="AZ89" s="36">
        <f t="shared" si="80"/>
        <v>0</v>
      </c>
      <c r="BA89" s="36">
        <f t="shared" si="80"/>
        <v>0</v>
      </c>
      <c r="BB89" s="36">
        <f t="shared" si="80"/>
        <v>0</v>
      </c>
      <c r="BC89" s="36">
        <f t="shared" si="80"/>
        <v>0</v>
      </c>
      <c r="BD89" s="36">
        <f t="shared" si="80"/>
        <v>0</v>
      </c>
      <c r="BE89" s="36">
        <f t="shared" ref="BE89:BT99" si="81">IF(AND(($F89&lt;=BE$8),($G89&gt;=BE$8)),$B89,0)</f>
        <v>0</v>
      </c>
      <c r="BF89" s="36">
        <f t="shared" si="81"/>
        <v>0</v>
      </c>
      <c r="BG89" s="36">
        <f t="shared" si="81"/>
        <v>0</v>
      </c>
      <c r="BH89" s="36">
        <f t="shared" si="81"/>
        <v>0</v>
      </c>
      <c r="BI89" s="36">
        <f t="shared" si="81"/>
        <v>0</v>
      </c>
      <c r="BJ89" s="36">
        <f t="shared" si="81"/>
        <v>0</v>
      </c>
      <c r="BK89" s="36">
        <f t="shared" si="81"/>
        <v>0</v>
      </c>
      <c r="BL89" s="36">
        <f t="shared" si="81"/>
        <v>0</v>
      </c>
      <c r="BM89" s="36">
        <f t="shared" si="81"/>
        <v>0</v>
      </c>
      <c r="BN89" s="36">
        <f t="shared" si="81"/>
        <v>0</v>
      </c>
      <c r="BO89" s="36">
        <f t="shared" si="81"/>
        <v>0</v>
      </c>
      <c r="BP89" s="36">
        <f t="shared" si="81"/>
        <v>0</v>
      </c>
      <c r="BQ89" s="36">
        <f t="shared" si="81"/>
        <v>0</v>
      </c>
      <c r="BR89" s="36">
        <f t="shared" si="81"/>
        <v>0</v>
      </c>
      <c r="BS89" s="36">
        <f t="shared" si="81"/>
        <v>0</v>
      </c>
      <c r="BT89" s="36">
        <f t="shared" si="81"/>
        <v>0</v>
      </c>
      <c r="BU89" s="36">
        <f t="shared" ref="BQ89:CA99" si="82">IF(AND(($F89&lt;=BU$8),($G89&gt;=BU$8)),$B89,0)</f>
        <v>0</v>
      </c>
      <c r="BV89" s="36">
        <f t="shared" si="82"/>
        <v>0</v>
      </c>
      <c r="BW89" s="36">
        <f t="shared" si="82"/>
        <v>0</v>
      </c>
      <c r="BX89" s="36">
        <f t="shared" si="82"/>
        <v>0</v>
      </c>
      <c r="BY89" s="36">
        <f t="shared" si="82"/>
        <v>0</v>
      </c>
      <c r="BZ89" s="36">
        <f t="shared" si="82"/>
        <v>0</v>
      </c>
      <c r="CA89" s="36">
        <f t="shared" si="82"/>
        <v>0</v>
      </c>
      <c r="CC89" s="39"/>
    </row>
    <row r="90" spans="2:81" ht="19.95" hidden="1" customHeight="1" outlineLevel="1" x14ac:dyDescent="0.3">
      <c r="B90" s="19" t="str">
        <f t="shared" si="77"/>
        <v>Προσυμβατικός</v>
      </c>
      <c r="C90" s="50"/>
      <c r="D90" s="55"/>
      <c r="E90" s="45" t="s">
        <v>3</v>
      </c>
      <c r="F90" s="43"/>
      <c r="G90" s="43"/>
      <c r="H90" s="31">
        <f t="shared" si="76"/>
        <v>0</v>
      </c>
      <c r="I90" s="34">
        <f t="shared" si="78"/>
        <v>0</v>
      </c>
      <c r="J90" s="36">
        <f t="shared" si="78"/>
        <v>0</v>
      </c>
      <c r="K90" s="36">
        <f t="shared" si="78"/>
        <v>0</v>
      </c>
      <c r="L90" s="36">
        <f t="shared" si="78"/>
        <v>0</v>
      </c>
      <c r="M90" s="36">
        <f t="shared" si="78"/>
        <v>0</v>
      </c>
      <c r="N90" s="36">
        <f t="shared" si="78"/>
        <v>0</v>
      </c>
      <c r="O90" s="36">
        <f t="shared" si="78"/>
        <v>0</v>
      </c>
      <c r="P90" s="36">
        <f t="shared" si="78"/>
        <v>0</v>
      </c>
      <c r="Q90" s="36">
        <f t="shared" si="78"/>
        <v>0</v>
      </c>
      <c r="R90" s="36">
        <f t="shared" si="78"/>
        <v>0</v>
      </c>
      <c r="S90" s="36">
        <f t="shared" si="78"/>
        <v>0</v>
      </c>
      <c r="T90" s="36">
        <f t="shared" si="78"/>
        <v>0</v>
      </c>
      <c r="U90" s="36">
        <f t="shared" si="78"/>
        <v>0</v>
      </c>
      <c r="V90" s="36">
        <f t="shared" si="78"/>
        <v>0</v>
      </c>
      <c r="W90" s="36">
        <f t="shared" si="78"/>
        <v>0</v>
      </c>
      <c r="X90" s="36">
        <f t="shared" si="78"/>
        <v>0</v>
      </c>
      <c r="Y90" s="36">
        <f t="shared" si="79"/>
        <v>0</v>
      </c>
      <c r="Z90" s="36">
        <f t="shared" si="79"/>
        <v>0</v>
      </c>
      <c r="AA90" s="36">
        <f t="shared" si="79"/>
        <v>0</v>
      </c>
      <c r="AB90" s="36">
        <f t="shared" si="79"/>
        <v>0</v>
      </c>
      <c r="AC90" s="36">
        <f t="shared" si="79"/>
        <v>0</v>
      </c>
      <c r="AD90" s="36">
        <f t="shared" si="79"/>
        <v>0</v>
      </c>
      <c r="AE90" s="36">
        <f t="shared" si="79"/>
        <v>0</v>
      </c>
      <c r="AF90" s="36">
        <f t="shared" si="79"/>
        <v>0</v>
      </c>
      <c r="AG90" s="36">
        <f t="shared" si="79"/>
        <v>0</v>
      </c>
      <c r="AH90" s="36">
        <f t="shared" si="79"/>
        <v>0</v>
      </c>
      <c r="AI90" s="36">
        <f t="shared" si="79"/>
        <v>0</v>
      </c>
      <c r="AJ90" s="36">
        <f t="shared" si="79"/>
        <v>0</v>
      </c>
      <c r="AK90" s="36">
        <f t="shared" si="79"/>
        <v>0</v>
      </c>
      <c r="AL90" s="36">
        <f t="shared" si="79"/>
        <v>0</v>
      </c>
      <c r="AM90" s="36">
        <f t="shared" si="79"/>
        <v>0</v>
      </c>
      <c r="AN90" s="36">
        <f t="shared" si="79"/>
        <v>0</v>
      </c>
      <c r="AO90" s="36">
        <f t="shared" si="80"/>
        <v>0</v>
      </c>
      <c r="AP90" s="36">
        <f t="shared" si="80"/>
        <v>0</v>
      </c>
      <c r="AQ90" s="36">
        <f t="shared" si="80"/>
        <v>0</v>
      </c>
      <c r="AR90" s="36">
        <f t="shared" si="80"/>
        <v>0</v>
      </c>
      <c r="AS90" s="36">
        <f t="shared" si="80"/>
        <v>0</v>
      </c>
      <c r="AT90" s="36">
        <f t="shared" si="80"/>
        <v>0</v>
      </c>
      <c r="AU90" s="36">
        <f t="shared" si="80"/>
        <v>0</v>
      </c>
      <c r="AV90" s="36">
        <f t="shared" si="80"/>
        <v>0</v>
      </c>
      <c r="AW90" s="36">
        <f t="shared" si="80"/>
        <v>0</v>
      </c>
      <c r="AX90" s="36">
        <f t="shared" si="80"/>
        <v>0</v>
      </c>
      <c r="AY90" s="36">
        <f t="shared" si="80"/>
        <v>0</v>
      </c>
      <c r="AZ90" s="36">
        <f t="shared" si="80"/>
        <v>0</v>
      </c>
      <c r="BA90" s="36">
        <f t="shared" si="80"/>
        <v>0</v>
      </c>
      <c r="BB90" s="36">
        <f t="shared" si="80"/>
        <v>0</v>
      </c>
      <c r="BC90" s="36">
        <f t="shared" si="80"/>
        <v>0</v>
      </c>
      <c r="BD90" s="36">
        <f t="shared" si="80"/>
        <v>0</v>
      </c>
      <c r="BE90" s="36">
        <f t="shared" si="81"/>
        <v>0</v>
      </c>
      <c r="BF90" s="36">
        <f t="shared" si="81"/>
        <v>0</v>
      </c>
      <c r="BG90" s="36">
        <f t="shared" si="81"/>
        <v>0</v>
      </c>
      <c r="BH90" s="36">
        <f t="shared" si="81"/>
        <v>0</v>
      </c>
      <c r="BI90" s="36">
        <f t="shared" si="81"/>
        <v>0</v>
      </c>
      <c r="BJ90" s="36">
        <f t="shared" si="81"/>
        <v>0</v>
      </c>
      <c r="BK90" s="36">
        <f t="shared" si="81"/>
        <v>0</v>
      </c>
      <c r="BL90" s="36">
        <f t="shared" si="81"/>
        <v>0</v>
      </c>
      <c r="BM90" s="36">
        <f t="shared" si="81"/>
        <v>0</v>
      </c>
      <c r="BN90" s="36">
        <f t="shared" si="81"/>
        <v>0</v>
      </c>
      <c r="BO90" s="36">
        <f t="shared" si="81"/>
        <v>0</v>
      </c>
      <c r="BP90" s="36">
        <f t="shared" si="81"/>
        <v>0</v>
      </c>
      <c r="BQ90" s="36">
        <f t="shared" si="82"/>
        <v>0</v>
      </c>
      <c r="BR90" s="36">
        <f t="shared" si="82"/>
        <v>0</v>
      </c>
      <c r="BS90" s="36">
        <f t="shared" si="82"/>
        <v>0</v>
      </c>
      <c r="BT90" s="36">
        <f t="shared" si="82"/>
        <v>0</v>
      </c>
      <c r="BU90" s="36">
        <f t="shared" si="82"/>
        <v>0</v>
      </c>
      <c r="BV90" s="36">
        <f t="shared" si="82"/>
        <v>0</v>
      </c>
      <c r="BW90" s="36">
        <f t="shared" si="82"/>
        <v>0</v>
      </c>
      <c r="BX90" s="36">
        <f t="shared" si="82"/>
        <v>0</v>
      </c>
      <c r="BY90" s="36">
        <f t="shared" si="82"/>
        <v>0</v>
      </c>
      <c r="BZ90" s="36">
        <f t="shared" si="82"/>
        <v>0</v>
      </c>
      <c r="CA90" s="36">
        <f t="shared" si="82"/>
        <v>0</v>
      </c>
      <c r="CC90" s="39"/>
    </row>
    <row r="91" spans="2:81" ht="19.95" hidden="1" customHeight="1" outlineLevel="1" x14ac:dyDescent="0.3">
      <c r="B91" s="19" t="str">
        <f t="shared" si="77"/>
        <v>Σύμβαση</v>
      </c>
      <c r="C91" s="50"/>
      <c r="D91" s="55"/>
      <c r="E91" s="45" t="s">
        <v>8</v>
      </c>
      <c r="F91" s="43"/>
      <c r="G91" s="43"/>
      <c r="H91" s="31">
        <f t="shared" si="76"/>
        <v>0</v>
      </c>
      <c r="I91" s="34">
        <f t="shared" si="78"/>
        <v>0</v>
      </c>
      <c r="J91" s="36">
        <f t="shared" si="78"/>
        <v>0</v>
      </c>
      <c r="K91" s="36">
        <f t="shared" si="78"/>
        <v>0</v>
      </c>
      <c r="L91" s="36">
        <f t="shared" si="78"/>
        <v>0</v>
      </c>
      <c r="M91" s="36">
        <f t="shared" si="78"/>
        <v>0</v>
      </c>
      <c r="N91" s="36">
        <f t="shared" si="78"/>
        <v>0</v>
      </c>
      <c r="O91" s="36">
        <f t="shared" si="78"/>
        <v>0</v>
      </c>
      <c r="P91" s="36">
        <f t="shared" si="78"/>
        <v>0</v>
      </c>
      <c r="Q91" s="36">
        <f t="shared" si="78"/>
        <v>0</v>
      </c>
      <c r="R91" s="36">
        <f t="shared" si="78"/>
        <v>0</v>
      </c>
      <c r="S91" s="36">
        <f t="shared" si="78"/>
        <v>0</v>
      </c>
      <c r="T91" s="36">
        <f t="shared" si="78"/>
        <v>0</v>
      </c>
      <c r="U91" s="36">
        <f t="shared" si="78"/>
        <v>0</v>
      </c>
      <c r="V91" s="36">
        <f t="shared" si="78"/>
        <v>0</v>
      </c>
      <c r="W91" s="36">
        <f t="shared" si="78"/>
        <v>0</v>
      </c>
      <c r="X91" s="36">
        <f t="shared" si="78"/>
        <v>0</v>
      </c>
      <c r="Y91" s="36">
        <f t="shared" si="79"/>
        <v>0</v>
      </c>
      <c r="Z91" s="36">
        <f t="shared" si="79"/>
        <v>0</v>
      </c>
      <c r="AA91" s="36">
        <f t="shared" si="79"/>
        <v>0</v>
      </c>
      <c r="AB91" s="36">
        <f t="shared" si="79"/>
        <v>0</v>
      </c>
      <c r="AC91" s="36">
        <f t="shared" si="79"/>
        <v>0</v>
      </c>
      <c r="AD91" s="36">
        <f t="shared" si="79"/>
        <v>0</v>
      </c>
      <c r="AE91" s="36">
        <f t="shared" si="79"/>
        <v>0</v>
      </c>
      <c r="AF91" s="36">
        <f t="shared" si="79"/>
        <v>0</v>
      </c>
      <c r="AG91" s="36">
        <f t="shared" si="79"/>
        <v>0</v>
      </c>
      <c r="AH91" s="36">
        <f t="shared" si="79"/>
        <v>0</v>
      </c>
      <c r="AI91" s="36">
        <f t="shared" si="79"/>
        <v>0</v>
      </c>
      <c r="AJ91" s="36">
        <f t="shared" si="79"/>
        <v>0</v>
      </c>
      <c r="AK91" s="36">
        <f t="shared" si="79"/>
        <v>0</v>
      </c>
      <c r="AL91" s="36">
        <f t="shared" si="79"/>
        <v>0</v>
      </c>
      <c r="AM91" s="36">
        <f t="shared" si="79"/>
        <v>0</v>
      </c>
      <c r="AN91" s="36">
        <f t="shared" si="79"/>
        <v>0</v>
      </c>
      <c r="AO91" s="36">
        <f t="shared" si="80"/>
        <v>0</v>
      </c>
      <c r="AP91" s="36">
        <f t="shared" si="80"/>
        <v>0</v>
      </c>
      <c r="AQ91" s="36">
        <f t="shared" si="80"/>
        <v>0</v>
      </c>
      <c r="AR91" s="36">
        <f t="shared" si="80"/>
        <v>0</v>
      </c>
      <c r="AS91" s="36">
        <f t="shared" si="80"/>
        <v>0</v>
      </c>
      <c r="AT91" s="36">
        <f t="shared" si="80"/>
        <v>0</v>
      </c>
      <c r="AU91" s="36">
        <f t="shared" si="80"/>
        <v>0</v>
      </c>
      <c r="AV91" s="36">
        <f t="shared" si="80"/>
        <v>0</v>
      </c>
      <c r="AW91" s="36">
        <f t="shared" si="80"/>
        <v>0</v>
      </c>
      <c r="AX91" s="36">
        <f t="shared" si="80"/>
        <v>0</v>
      </c>
      <c r="AY91" s="36">
        <f t="shared" si="80"/>
        <v>0</v>
      </c>
      <c r="AZ91" s="36">
        <f t="shared" si="80"/>
        <v>0</v>
      </c>
      <c r="BA91" s="36">
        <f t="shared" si="80"/>
        <v>0</v>
      </c>
      <c r="BB91" s="36">
        <f t="shared" si="80"/>
        <v>0</v>
      </c>
      <c r="BC91" s="36">
        <f t="shared" si="80"/>
        <v>0</v>
      </c>
      <c r="BD91" s="36">
        <f t="shared" si="80"/>
        <v>0</v>
      </c>
      <c r="BE91" s="36">
        <f t="shared" si="81"/>
        <v>0</v>
      </c>
      <c r="BF91" s="36">
        <f t="shared" si="81"/>
        <v>0</v>
      </c>
      <c r="BG91" s="36">
        <f t="shared" si="81"/>
        <v>0</v>
      </c>
      <c r="BH91" s="36">
        <f t="shared" si="81"/>
        <v>0</v>
      </c>
      <c r="BI91" s="36">
        <f t="shared" si="81"/>
        <v>0</v>
      </c>
      <c r="BJ91" s="36">
        <f t="shared" si="81"/>
        <v>0</v>
      </c>
      <c r="BK91" s="36">
        <f t="shared" si="81"/>
        <v>0</v>
      </c>
      <c r="BL91" s="36">
        <f t="shared" si="81"/>
        <v>0</v>
      </c>
      <c r="BM91" s="36">
        <f t="shared" si="81"/>
        <v>0</v>
      </c>
      <c r="BN91" s="36">
        <f t="shared" si="81"/>
        <v>0</v>
      </c>
      <c r="BO91" s="36">
        <f t="shared" si="81"/>
        <v>0</v>
      </c>
      <c r="BP91" s="36">
        <f t="shared" si="81"/>
        <v>0</v>
      </c>
      <c r="BQ91" s="36">
        <f t="shared" si="82"/>
        <v>0</v>
      </c>
      <c r="BR91" s="36">
        <f t="shared" si="82"/>
        <v>0</v>
      </c>
      <c r="BS91" s="36">
        <f t="shared" si="82"/>
        <v>0</v>
      </c>
      <c r="BT91" s="36">
        <f t="shared" si="82"/>
        <v>0</v>
      </c>
      <c r="BU91" s="36">
        <f t="shared" si="82"/>
        <v>0</v>
      </c>
      <c r="BV91" s="36">
        <f t="shared" si="82"/>
        <v>0</v>
      </c>
      <c r="BW91" s="36">
        <f t="shared" si="82"/>
        <v>0</v>
      </c>
      <c r="BX91" s="36">
        <f t="shared" si="82"/>
        <v>0</v>
      </c>
      <c r="BY91" s="36">
        <f t="shared" si="82"/>
        <v>0</v>
      </c>
      <c r="BZ91" s="36">
        <f t="shared" si="82"/>
        <v>0</v>
      </c>
      <c r="CA91" s="36">
        <f t="shared" si="82"/>
        <v>0</v>
      </c>
      <c r="CC91" s="39"/>
    </row>
    <row r="92" spans="2:81" ht="19.95" hidden="1" customHeight="1" outlineLevel="1" x14ac:dyDescent="0.3">
      <c r="B92" s="19" t="str">
        <f t="shared" si="77"/>
        <v>Υλοποίηση</v>
      </c>
      <c r="C92" s="50"/>
      <c r="D92" s="55"/>
      <c r="E92" s="45" t="s">
        <v>9</v>
      </c>
      <c r="F92" s="43"/>
      <c r="G92" s="43"/>
      <c r="H92" s="31">
        <f t="shared" si="76"/>
        <v>0</v>
      </c>
      <c r="I92" s="34">
        <f t="shared" si="78"/>
        <v>0</v>
      </c>
      <c r="J92" s="36">
        <f t="shared" si="78"/>
        <v>0</v>
      </c>
      <c r="K92" s="36">
        <f t="shared" si="78"/>
        <v>0</v>
      </c>
      <c r="L92" s="36">
        <f t="shared" si="78"/>
        <v>0</v>
      </c>
      <c r="M92" s="36">
        <f t="shared" si="78"/>
        <v>0</v>
      </c>
      <c r="N92" s="36">
        <f t="shared" si="78"/>
        <v>0</v>
      </c>
      <c r="O92" s="36">
        <f t="shared" si="78"/>
        <v>0</v>
      </c>
      <c r="P92" s="36">
        <f t="shared" si="78"/>
        <v>0</v>
      </c>
      <c r="Q92" s="36">
        <f t="shared" si="78"/>
        <v>0</v>
      </c>
      <c r="R92" s="36">
        <f t="shared" si="78"/>
        <v>0</v>
      </c>
      <c r="S92" s="36">
        <f t="shared" si="78"/>
        <v>0</v>
      </c>
      <c r="T92" s="36">
        <f t="shared" si="78"/>
        <v>0</v>
      </c>
      <c r="U92" s="36">
        <f t="shared" si="78"/>
        <v>0</v>
      </c>
      <c r="V92" s="36">
        <f t="shared" si="78"/>
        <v>0</v>
      </c>
      <c r="W92" s="36">
        <f t="shared" si="78"/>
        <v>0</v>
      </c>
      <c r="X92" s="36">
        <f t="shared" si="78"/>
        <v>0</v>
      </c>
      <c r="Y92" s="36">
        <f t="shared" si="79"/>
        <v>0</v>
      </c>
      <c r="Z92" s="36">
        <f t="shared" si="79"/>
        <v>0</v>
      </c>
      <c r="AA92" s="36">
        <f t="shared" si="79"/>
        <v>0</v>
      </c>
      <c r="AB92" s="36">
        <f t="shared" si="79"/>
        <v>0</v>
      </c>
      <c r="AC92" s="36">
        <f t="shared" si="79"/>
        <v>0</v>
      </c>
      <c r="AD92" s="36">
        <f t="shared" si="79"/>
        <v>0</v>
      </c>
      <c r="AE92" s="36">
        <f t="shared" si="79"/>
        <v>0</v>
      </c>
      <c r="AF92" s="36">
        <f t="shared" si="79"/>
        <v>0</v>
      </c>
      <c r="AG92" s="36">
        <f t="shared" si="79"/>
        <v>0</v>
      </c>
      <c r="AH92" s="36">
        <f t="shared" si="79"/>
        <v>0</v>
      </c>
      <c r="AI92" s="36">
        <f t="shared" si="79"/>
        <v>0</v>
      </c>
      <c r="AJ92" s="36">
        <f t="shared" si="79"/>
        <v>0</v>
      </c>
      <c r="AK92" s="36">
        <f t="shared" si="79"/>
        <v>0</v>
      </c>
      <c r="AL92" s="36">
        <f t="shared" si="79"/>
        <v>0</v>
      </c>
      <c r="AM92" s="36">
        <f t="shared" si="79"/>
        <v>0</v>
      </c>
      <c r="AN92" s="36">
        <f t="shared" si="79"/>
        <v>0</v>
      </c>
      <c r="AO92" s="36">
        <f t="shared" si="80"/>
        <v>0</v>
      </c>
      <c r="AP92" s="36">
        <f t="shared" si="80"/>
        <v>0</v>
      </c>
      <c r="AQ92" s="36">
        <f t="shared" si="80"/>
        <v>0</v>
      </c>
      <c r="AR92" s="36">
        <f t="shared" si="80"/>
        <v>0</v>
      </c>
      <c r="AS92" s="36">
        <f t="shared" si="80"/>
        <v>0</v>
      </c>
      <c r="AT92" s="36">
        <f t="shared" si="80"/>
        <v>0</v>
      </c>
      <c r="AU92" s="36">
        <f t="shared" si="80"/>
        <v>0</v>
      </c>
      <c r="AV92" s="36">
        <f t="shared" si="80"/>
        <v>0</v>
      </c>
      <c r="AW92" s="36">
        <f t="shared" si="80"/>
        <v>0</v>
      </c>
      <c r="AX92" s="36">
        <f t="shared" si="80"/>
        <v>0</v>
      </c>
      <c r="AY92" s="36">
        <f t="shared" si="80"/>
        <v>0</v>
      </c>
      <c r="AZ92" s="36">
        <f t="shared" si="80"/>
        <v>0</v>
      </c>
      <c r="BA92" s="36">
        <f t="shared" si="80"/>
        <v>0</v>
      </c>
      <c r="BB92" s="36">
        <f t="shared" si="80"/>
        <v>0</v>
      </c>
      <c r="BC92" s="36">
        <f t="shared" si="80"/>
        <v>0</v>
      </c>
      <c r="BD92" s="36">
        <f t="shared" si="80"/>
        <v>0</v>
      </c>
      <c r="BE92" s="36">
        <f t="shared" si="81"/>
        <v>0</v>
      </c>
      <c r="BF92" s="36">
        <f t="shared" si="81"/>
        <v>0</v>
      </c>
      <c r="BG92" s="36">
        <f t="shared" si="81"/>
        <v>0</v>
      </c>
      <c r="BH92" s="36">
        <f t="shared" si="81"/>
        <v>0</v>
      </c>
      <c r="BI92" s="36">
        <f t="shared" si="81"/>
        <v>0</v>
      </c>
      <c r="BJ92" s="36">
        <f t="shared" si="81"/>
        <v>0</v>
      </c>
      <c r="BK92" s="36">
        <f t="shared" si="81"/>
        <v>0</v>
      </c>
      <c r="BL92" s="36">
        <f t="shared" si="81"/>
        <v>0</v>
      </c>
      <c r="BM92" s="36">
        <f t="shared" si="81"/>
        <v>0</v>
      </c>
      <c r="BN92" s="36">
        <f t="shared" si="81"/>
        <v>0</v>
      </c>
      <c r="BO92" s="36">
        <f t="shared" si="81"/>
        <v>0</v>
      </c>
      <c r="BP92" s="36">
        <f t="shared" si="81"/>
        <v>0</v>
      </c>
      <c r="BQ92" s="36">
        <f t="shared" si="82"/>
        <v>0</v>
      </c>
      <c r="BR92" s="36">
        <f t="shared" si="82"/>
        <v>0</v>
      </c>
      <c r="BS92" s="36">
        <f t="shared" si="82"/>
        <v>0</v>
      </c>
      <c r="BT92" s="36">
        <f t="shared" si="82"/>
        <v>0</v>
      </c>
      <c r="BU92" s="36">
        <f t="shared" si="82"/>
        <v>0</v>
      </c>
      <c r="BV92" s="36">
        <f t="shared" si="82"/>
        <v>0</v>
      </c>
      <c r="BW92" s="36">
        <f t="shared" si="82"/>
        <v>0</v>
      </c>
      <c r="BX92" s="36">
        <f t="shared" si="82"/>
        <v>0</v>
      </c>
      <c r="BY92" s="36">
        <f t="shared" si="82"/>
        <v>0</v>
      </c>
      <c r="BZ92" s="36">
        <f t="shared" si="82"/>
        <v>0</v>
      </c>
      <c r="CA92" s="36">
        <f t="shared" si="82"/>
        <v>0</v>
      </c>
      <c r="CC92" s="39"/>
    </row>
    <row r="93" spans="2:81" ht="19.95" hidden="1" customHeight="1" outlineLevel="1" x14ac:dyDescent="0.3">
      <c r="B93" s="19" t="str">
        <f t="shared" si="77"/>
        <v>Ολοκλήρωση</v>
      </c>
      <c r="C93" s="50"/>
      <c r="D93" s="56"/>
      <c r="E93" s="45" t="s">
        <v>10</v>
      </c>
      <c r="F93" s="43"/>
      <c r="G93" s="43"/>
      <c r="H93" s="31">
        <f t="shared" si="76"/>
        <v>0</v>
      </c>
      <c r="I93" s="34">
        <f t="shared" si="78"/>
        <v>0</v>
      </c>
      <c r="J93" s="36">
        <f t="shared" si="78"/>
        <v>0</v>
      </c>
      <c r="K93" s="36">
        <f t="shared" si="78"/>
        <v>0</v>
      </c>
      <c r="L93" s="36">
        <f t="shared" si="78"/>
        <v>0</v>
      </c>
      <c r="M93" s="36">
        <f t="shared" si="78"/>
        <v>0</v>
      </c>
      <c r="N93" s="36">
        <f t="shared" si="78"/>
        <v>0</v>
      </c>
      <c r="O93" s="36">
        <f t="shared" si="78"/>
        <v>0</v>
      </c>
      <c r="P93" s="36">
        <f t="shared" si="78"/>
        <v>0</v>
      </c>
      <c r="Q93" s="36">
        <f t="shared" si="78"/>
        <v>0</v>
      </c>
      <c r="R93" s="36">
        <f t="shared" si="78"/>
        <v>0</v>
      </c>
      <c r="S93" s="36">
        <f t="shared" si="78"/>
        <v>0</v>
      </c>
      <c r="T93" s="36">
        <f t="shared" si="78"/>
        <v>0</v>
      </c>
      <c r="U93" s="36">
        <f t="shared" si="78"/>
        <v>0</v>
      </c>
      <c r="V93" s="36">
        <f t="shared" si="78"/>
        <v>0</v>
      </c>
      <c r="W93" s="36">
        <f t="shared" si="78"/>
        <v>0</v>
      </c>
      <c r="X93" s="36">
        <f t="shared" si="78"/>
        <v>0</v>
      </c>
      <c r="Y93" s="36">
        <f t="shared" si="79"/>
        <v>0</v>
      </c>
      <c r="Z93" s="36">
        <f t="shared" si="79"/>
        <v>0</v>
      </c>
      <c r="AA93" s="36">
        <f t="shared" si="79"/>
        <v>0</v>
      </c>
      <c r="AB93" s="36">
        <f t="shared" si="79"/>
        <v>0</v>
      </c>
      <c r="AC93" s="36">
        <f t="shared" si="79"/>
        <v>0</v>
      </c>
      <c r="AD93" s="36">
        <f t="shared" si="79"/>
        <v>0</v>
      </c>
      <c r="AE93" s="36">
        <f t="shared" si="79"/>
        <v>0</v>
      </c>
      <c r="AF93" s="36">
        <f t="shared" si="79"/>
        <v>0</v>
      </c>
      <c r="AG93" s="36">
        <f t="shared" si="79"/>
        <v>0</v>
      </c>
      <c r="AH93" s="36">
        <f t="shared" si="79"/>
        <v>0</v>
      </c>
      <c r="AI93" s="36">
        <f t="shared" si="79"/>
        <v>0</v>
      </c>
      <c r="AJ93" s="36">
        <f t="shared" si="79"/>
        <v>0</v>
      </c>
      <c r="AK93" s="36">
        <f t="shared" si="79"/>
        <v>0</v>
      </c>
      <c r="AL93" s="36">
        <f t="shared" si="79"/>
        <v>0</v>
      </c>
      <c r="AM93" s="36">
        <f t="shared" si="79"/>
        <v>0</v>
      </c>
      <c r="AN93" s="36">
        <f t="shared" si="79"/>
        <v>0</v>
      </c>
      <c r="AO93" s="36">
        <f t="shared" si="80"/>
        <v>0</v>
      </c>
      <c r="AP93" s="36">
        <f t="shared" si="80"/>
        <v>0</v>
      </c>
      <c r="AQ93" s="36">
        <f t="shared" si="80"/>
        <v>0</v>
      </c>
      <c r="AR93" s="36">
        <f t="shared" si="80"/>
        <v>0</v>
      </c>
      <c r="AS93" s="36">
        <f t="shared" si="80"/>
        <v>0</v>
      </c>
      <c r="AT93" s="36">
        <f t="shared" si="80"/>
        <v>0</v>
      </c>
      <c r="AU93" s="36">
        <f t="shared" si="80"/>
        <v>0</v>
      </c>
      <c r="AV93" s="36">
        <f t="shared" si="80"/>
        <v>0</v>
      </c>
      <c r="AW93" s="36">
        <f t="shared" si="80"/>
        <v>0</v>
      </c>
      <c r="AX93" s="36">
        <f t="shared" si="80"/>
        <v>0</v>
      </c>
      <c r="AY93" s="36">
        <f t="shared" si="80"/>
        <v>0</v>
      </c>
      <c r="AZ93" s="36">
        <f t="shared" si="80"/>
        <v>0</v>
      </c>
      <c r="BA93" s="36">
        <f t="shared" si="80"/>
        <v>0</v>
      </c>
      <c r="BB93" s="36">
        <f t="shared" si="80"/>
        <v>0</v>
      </c>
      <c r="BC93" s="36">
        <f t="shared" si="80"/>
        <v>0</v>
      </c>
      <c r="BD93" s="36">
        <f t="shared" si="80"/>
        <v>0</v>
      </c>
      <c r="BE93" s="36">
        <f t="shared" si="81"/>
        <v>0</v>
      </c>
      <c r="BF93" s="36">
        <f t="shared" si="81"/>
        <v>0</v>
      </c>
      <c r="BG93" s="36">
        <f t="shared" si="81"/>
        <v>0</v>
      </c>
      <c r="BH93" s="36">
        <f t="shared" si="81"/>
        <v>0</v>
      </c>
      <c r="BI93" s="36">
        <f t="shared" si="81"/>
        <v>0</v>
      </c>
      <c r="BJ93" s="36">
        <f t="shared" si="81"/>
        <v>0</v>
      </c>
      <c r="BK93" s="36">
        <f t="shared" si="81"/>
        <v>0</v>
      </c>
      <c r="BL93" s="36">
        <f t="shared" si="81"/>
        <v>0</v>
      </c>
      <c r="BM93" s="36">
        <f t="shared" si="81"/>
        <v>0</v>
      </c>
      <c r="BN93" s="36">
        <f t="shared" si="81"/>
        <v>0</v>
      </c>
      <c r="BO93" s="36">
        <f t="shared" si="81"/>
        <v>0</v>
      </c>
      <c r="BP93" s="36">
        <f t="shared" si="81"/>
        <v>0</v>
      </c>
      <c r="BQ93" s="36">
        <f t="shared" si="82"/>
        <v>0</v>
      </c>
      <c r="BR93" s="36">
        <f t="shared" si="82"/>
        <v>0</v>
      </c>
      <c r="BS93" s="36">
        <f t="shared" si="82"/>
        <v>0</v>
      </c>
      <c r="BT93" s="36">
        <f t="shared" si="82"/>
        <v>0</v>
      </c>
      <c r="BU93" s="36">
        <f t="shared" si="82"/>
        <v>0</v>
      </c>
      <c r="BV93" s="36">
        <f t="shared" si="82"/>
        <v>0</v>
      </c>
      <c r="BW93" s="36">
        <f t="shared" si="82"/>
        <v>0</v>
      </c>
      <c r="BX93" s="36">
        <f t="shared" si="82"/>
        <v>0</v>
      </c>
      <c r="BY93" s="36">
        <f t="shared" si="82"/>
        <v>0</v>
      </c>
      <c r="BZ93" s="36">
        <f t="shared" si="82"/>
        <v>0</v>
      </c>
      <c r="CA93" s="36">
        <f t="shared" si="82"/>
        <v>0</v>
      </c>
      <c r="CC93" s="39"/>
    </row>
    <row r="94" spans="2:81" ht="18" outlineLevel="1" x14ac:dyDescent="0.3">
      <c r="B94" s="19" t="str">
        <f>E94</f>
        <v>Προδημοπρασιακός</v>
      </c>
      <c r="C94" s="55" t="s">
        <v>36</v>
      </c>
      <c r="D94" s="55" t="s">
        <v>36</v>
      </c>
      <c r="E94" s="45" t="s">
        <v>1</v>
      </c>
      <c r="F94" s="43">
        <v>45901</v>
      </c>
      <c r="G94" s="43">
        <v>45901</v>
      </c>
      <c r="H94" s="31">
        <f t="shared" si="76"/>
        <v>1</v>
      </c>
      <c r="I94" s="34">
        <f t="shared" si="78"/>
        <v>0</v>
      </c>
      <c r="J94" s="35">
        <f t="shared" si="78"/>
        <v>0</v>
      </c>
      <c r="K94" s="36">
        <f t="shared" si="78"/>
        <v>0</v>
      </c>
      <c r="L94" s="36">
        <f t="shared" si="78"/>
        <v>0</v>
      </c>
      <c r="M94" s="36">
        <f t="shared" si="78"/>
        <v>0</v>
      </c>
      <c r="N94" s="36">
        <f t="shared" si="78"/>
        <v>0</v>
      </c>
      <c r="O94" s="36">
        <f t="shared" si="78"/>
        <v>0</v>
      </c>
      <c r="P94" s="36">
        <f t="shared" si="78"/>
        <v>0</v>
      </c>
      <c r="Q94" s="36">
        <f t="shared" si="78"/>
        <v>0</v>
      </c>
      <c r="R94" s="36">
        <f t="shared" si="78"/>
        <v>0</v>
      </c>
      <c r="S94" s="36">
        <f t="shared" si="78"/>
        <v>0</v>
      </c>
      <c r="T94" s="36">
        <f t="shared" si="78"/>
        <v>0</v>
      </c>
      <c r="U94" s="36">
        <f t="shared" si="78"/>
        <v>0</v>
      </c>
      <c r="V94" s="36">
        <f t="shared" si="78"/>
        <v>0</v>
      </c>
      <c r="W94" s="36">
        <f t="shared" si="78"/>
        <v>0</v>
      </c>
      <c r="X94" s="36">
        <f t="shared" si="78"/>
        <v>0</v>
      </c>
      <c r="Y94" s="36">
        <f t="shared" si="79"/>
        <v>0</v>
      </c>
      <c r="Z94" s="36">
        <f t="shared" si="79"/>
        <v>0</v>
      </c>
      <c r="AA94" s="36">
        <f t="shared" si="79"/>
        <v>0</v>
      </c>
      <c r="AB94" s="36" t="str">
        <f t="shared" si="79"/>
        <v>Προδημοπρασιακός</v>
      </c>
      <c r="AC94" s="36">
        <f t="shared" si="79"/>
        <v>0</v>
      </c>
      <c r="AD94" s="36">
        <f t="shared" si="79"/>
        <v>0</v>
      </c>
      <c r="AE94" s="36">
        <f t="shared" si="79"/>
        <v>0</v>
      </c>
      <c r="AF94" s="36">
        <f t="shared" si="79"/>
        <v>0</v>
      </c>
      <c r="AG94" s="36">
        <f t="shared" si="79"/>
        <v>0</v>
      </c>
      <c r="AH94" s="36">
        <f t="shared" si="79"/>
        <v>0</v>
      </c>
      <c r="AI94" s="36">
        <f t="shared" si="79"/>
        <v>0</v>
      </c>
      <c r="AJ94" s="36">
        <f t="shared" si="79"/>
        <v>0</v>
      </c>
      <c r="AK94" s="36">
        <f t="shared" si="79"/>
        <v>0</v>
      </c>
      <c r="AL94" s="36">
        <f t="shared" si="79"/>
        <v>0</v>
      </c>
      <c r="AM94" s="36">
        <f t="shared" si="79"/>
        <v>0</v>
      </c>
      <c r="AN94" s="36">
        <f t="shared" si="79"/>
        <v>0</v>
      </c>
      <c r="AO94" s="36">
        <f t="shared" si="80"/>
        <v>0</v>
      </c>
      <c r="AP94" s="36">
        <f t="shared" si="80"/>
        <v>0</v>
      </c>
      <c r="AQ94" s="36">
        <f t="shared" si="80"/>
        <v>0</v>
      </c>
      <c r="AR94" s="36">
        <f t="shared" si="80"/>
        <v>0</v>
      </c>
      <c r="AS94" s="36">
        <f t="shared" si="80"/>
        <v>0</v>
      </c>
      <c r="AT94" s="36">
        <f t="shared" si="80"/>
        <v>0</v>
      </c>
      <c r="AU94" s="36">
        <f t="shared" si="80"/>
        <v>0</v>
      </c>
      <c r="AV94" s="36">
        <f t="shared" si="80"/>
        <v>0</v>
      </c>
      <c r="AW94" s="36">
        <f t="shared" si="80"/>
        <v>0</v>
      </c>
      <c r="AX94" s="36">
        <f t="shared" si="80"/>
        <v>0</v>
      </c>
      <c r="AY94" s="36">
        <f t="shared" si="80"/>
        <v>0</v>
      </c>
      <c r="AZ94" s="36">
        <f t="shared" si="80"/>
        <v>0</v>
      </c>
      <c r="BA94" s="36">
        <f t="shared" si="80"/>
        <v>0</v>
      </c>
      <c r="BB94" s="36">
        <f t="shared" si="80"/>
        <v>0</v>
      </c>
      <c r="BC94" s="36">
        <f t="shared" si="80"/>
        <v>0</v>
      </c>
      <c r="BD94" s="36">
        <f t="shared" si="80"/>
        <v>0</v>
      </c>
      <c r="BE94" s="36">
        <f t="shared" si="81"/>
        <v>0</v>
      </c>
      <c r="BF94" s="36">
        <f t="shared" si="81"/>
        <v>0</v>
      </c>
      <c r="BG94" s="36">
        <f t="shared" si="81"/>
        <v>0</v>
      </c>
      <c r="BH94" s="36">
        <f t="shared" si="81"/>
        <v>0</v>
      </c>
      <c r="BI94" s="36">
        <f t="shared" si="81"/>
        <v>0</v>
      </c>
      <c r="BJ94" s="36">
        <f t="shared" si="81"/>
        <v>0</v>
      </c>
      <c r="BK94" s="36">
        <f t="shared" si="81"/>
        <v>0</v>
      </c>
      <c r="BL94" s="36">
        <f t="shared" si="81"/>
        <v>0</v>
      </c>
      <c r="BM94" s="36">
        <f t="shared" si="81"/>
        <v>0</v>
      </c>
      <c r="BN94" s="36">
        <f t="shared" si="81"/>
        <v>0</v>
      </c>
      <c r="BO94" s="36">
        <f t="shared" si="81"/>
        <v>0</v>
      </c>
      <c r="BP94" s="36">
        <f t="shared" si="81"/>
        <v>0</v>
      </c>
      <c r="BQ94" s="36">
        <f t="shared" si="82"/>
        <v>0</v>
      </c>
      <c r="BR94" s="36">
        <f t="shared" si="82"/>
        <v>0</v>
      </c>
      <c r="BS94" s="36">
        <f t="shared" si="82"/>
        <v>0</v>
      </c>
      <c r="BT94" s="36">
        <f t="shared" si="82"/>
        <v>0</v>
      </c>
      <c r="BU94" s="36">
        <f t="shared" si="82"/>
        <v>0</v>
      </c>
      <c r="BV94" s="36">
        <f t="shared" si="82"/>
        <v>0</v>
      </c>
      <c r="BW94" s="36">
        <f t="shared" si="82"/>
        <v>0</v>
      </c>
      <c r="BX94" s="36">
        <f t="shared" si="82"/>
        <v>0</v>
      </c>
      <c r="BY94" s="36">
        <f t="shared" si="82"/>
        <v>0</v>
      </c>
      <c r="BZ94" s="36">
        <f t="shared" si="82"/>
        <v>0</v>
      </c>
      <c r="CA94" s="36">
        <f t="shared" si="82"/>
        <v>0</v>
      </c>
      <c r="CC94" s="39"/>
    </row>
    <row r="95" spans="2:81" ht="19.5" customHeight="1" outlineLevel="1" x14ac:dyDescent="0.3">
      <c r="B95" s="19" t="str">
        <f t="shared" ref="B95:B99" si="83">E95</f>
        <v>Δημοπράτηση</v>
      </c>
      <c r="C95" s="55"/>
      <c r="D95" s="55"/>
      <c r="E95" s="45" t="s">
        <v>2</v>
      </c>
      <c r="F95" s="43">
        <v>45931</v>
      </c>
      <c r="G95" s="43">
        <v>46143</v>
      </c>
      <c r="H95" s="31">
        <f t="shared" si="76"/>
        <v>8</v>
      </c>
      <c r="I95" s="34">
        <f t="shared" si="78"/>
        <v>0</v>
      </c>
      <c r="J95" s="36">
        <f t="shared" si="78"/>
        <v>0</v>
      </c>
      <c r="K95" s="36">
        <f t="shared" si="78"/>
        <v>0</v>
      </c>
      <c r="L95" s="36">
        <f t="shared" si="78"/>
        <v>0</v>
      </c>
      <c r="M95" s="36">
        <f t="shared" si="78"/>
        <v>0</v>
      </c>
      <c r="N95" s="36">
        <f t="shared" si="78"/>
        <v>0</v>
      </c>
      <c r="O95" s="36">
        <f t="shared" si="78"/>
        <v>0</v>
      </c>
      <c r="P95" s="36">
        <f t="shared" si="78"/>
        <v>0</v>
      </c>
      <c r="Q95" s="36">
        <f t="shared" si="78"/>
        <v>0</v>
      </c>
      <c r="R95" s="36">
        <f t="shared" si="78"/>
        <v>0</v>
      </c>
      <c r="S95" s="36">
        <f t="shared" si="78"/>
        <v>0</v>
      </c>
      <c r="T95" s="36">
        <f t="shared" si="78"/>
        <v>0</v>
      </c>
      <c r="U95" s="36">
        <f t="shared" si="78"/>
        <v>0</v>
      </c>
      <c r="V95" s="36">
        <f t="shared" si="78"/>
        <v>0</v>
      </c>
      <c r="W95" s="36">
        <f t="shared" si="78"/>
        <v>0</v>
      </c>
      <c r="X95" s="36">
        <f t="shared" si="78"/>
        <v>0</v>
      </c>
      <c r="Y95" s="36">
        <f t="shared" si="79"/>
        <v>0</v>
      </c>
      <c r="Z95" s="36">
        <f t="shared" si="79"/>
        <v>0</v>
      </c>
      <c r="AA95" s="36">
        <f t="shared" si="79"/>
        <v>0</v>
      </c>
      <c r="AB95" s="36">
        <f t="shared" si="79"/>
        <v>0</v>
      </c>
      <c r="AC95" s="36" t="str">
        <f t="shared" si="79"/>
        <v>Δημοπράτηση</v>
      </c>
      <c r="AD95" s="36" t="str">
        <f t="shared" si="79"/>
        <v>Δημοπράτηση</v>
      </c>
      <c r="AE95" s="36" t="str">
        <f t="shared" si="79"/>
        <v>Δημοπράτηση</v>
      </c>
      <c r="AF95" s="36" t="str">
        <f t="shared" si="79"/>
        <v>Δημοπράτηση</v>
      </c>
      <c r="AG95" s="36" t="str">
        <f t="shared" si="79"/>
        <v>Δημοπράτηση</v>
      </c>
      <c r="AH95" s="36" t="str">
        <f t="shared" si="79"/>
        <v>Δημοπράτηση</v>
      </c>
      <c r="AI95" s="36" t="str">
        <f t="shared" si="79"/>
        <v>Δημοπράτηση</v>
      </c>
      <c r="AJ95" s="36" t="str">
        <f t="shared" si="79"/>
        <v>Δημοπράτηση</v>
      </c>
      <c r="AK95" s="36">
        <f t="shared" si="79"/>
        <v>0</v>
      </c>
      <c r="AL95" s="36">
        <f t="shared" si="79"/>
        <v>0</v>
      </c>
      <c r="AM95" s="36">
        <f t="shared" si="79"/>
        <v>0</v>
      </c>
      <c r="AN95" s="36">
        <f t="shared" si="79"/>
        <v>0</v>
      </c>
      <c r="AO95" s="36">
        <f t="shared" si="80"/>
        <v>0</v>
      </c>
      <c r="AP95" s="36">
        <f t="shared" si="80"/>
        <v>0</v>
      </c>
      <c r="AQ95" s="36">
        <f t="shared" si="80"/>
        <v>0</v>
      </c>
      <c r="AR95" s="36">
        <f t="shared" si="80"/>
        <v>0</v>
      </c>
      <c r="AS95" s="36">
        <f t="shared" si="80"/>
        <v>0</v>
      </c>
      <c r="AT95" s="36">
        <f t="shared" si="80"/>
        <v>0</v>
      </c>
      <c r="AU95" s="36">
        <f t="shared" si="80"/>
        <v>0</v>
      </c>
      <c r="AV95" s="36">
        <f t="shared" si="80"/>
        <v>0</v>
      </c>
      <c r="AW95" s="36">
        <f t="shared" si="80"/>
        <v>0</v>
      </c>
      <c r="AX95" s="36">
        <f t="shared" si="80"/>
        <v>0</v>
      </c>
      <c r="AY95" s="36">
        <f t="shared" si="80"/>
        <v>0</v>
      </c>
      <c r="AZ95" s="36">
        <f t="shared" si="80"/>
        <v>0</v>
      </c>
      <c r="BA95" s="36">
        <f t="shared" si="80"/>
        <v>0</v>
      </c>
      <c r="BB95" s="36">
        <f t="shared" si="80"/>
        <v>0</v>
      </c>
      <c r="BC95" s="36">
        <f t="shared" si="80"/>
        <v>0</v>
      </c>
      <c r="BD95" s="36">
        <f t="shared" si="80"/>
        <v>0</v>
      </c>
      <c r="BE95" s="36">
        <f t="shared" si="81"/>
        <v>0</v>
      </c>
      <c r="BF95" s="36">
        <f t="shared" si="81"/>
        <v>0</v>
      </c>
      <c r="BG95" s="36">
        <f t="shared" si="81"/>
        <v>0</v>
      </c>
      <c r="BH95" s="36">
        <f t="shared" si="81"/>
        <v>0</v>
      </c>
      <c r="BI95" s="36">
        <f t="shared" si="81"/>
        <v>0</v>
      </c>
      <c r="BJ95" s="36">
        <f t="shared" si="81"/>
        <v>0</v>
      </c>
      <c r="BK95" s="36">
        <f t="shared" si="81"/>
        <v>0</v>
      </c>
      <c r="BL95" s="36">
        <f t="shared" si="81"/>
        <v>0</v>
      </c>
      <c r="BM95" s="36">
        <f t="shared" si="81"/>
        <v>0</v>
      </c>
      <c r="BN95" s="36">
        <f t="shared" si="81"/>
        <v>0</v>
      </c>
      <c r="BO95" s="36">
        <f t="shared" si="81"/>
        <v>0</v>
      </c>
      <c r="BP95" s="36">
        <f t="shared" si="81"/>
        <v>0</v>
      </c>
      <c r="BQ95" s="36">
        <f t="shared" si="82"/>
        <v>0</v>
      </c>
      <c r="BR95" s="36">
        <f t="shared" si="82"/>
        <v>0</v>
      </c>
      <c r="BS95" s="36">
        <f t="shared" si="82"/>
        <v>0</v>
      </c>
      <c r="BT95" s="36">
        <f t="shared" si="82"/>
        <v>0</v>
      </c>
      <c r="BU95" s="36">
        <f t="shared" si="82"/>
        <v>0</v>
      </c>
      <c r="BV95" s="36">
        <f t="shared" si="82"/>
        <v>0</v>
      </c>
      <c r="BW95" s="36">
        <f t="shared" si="82"/>
        <v>0</v>
      </c>
      <c r="BX95" s="36">
        <f t="shared" si="82"/>
        <v>0</v>
      </c>
      <c r="BY95" s="36">
        <f t="shared" si="82"/>
        <v>0</v>
      </c>
      <c r="BZ95" s="36">
        <f t="shared" si="82"/>
        <v>0</v>
      </c>
      <c r="CA95" s="36">
        <f t="shared" si="82"/>
        <v>0</v>
      </c>
      <c r="CC95" s="39"/>
    </row>
    <row r="96" spans="2:81" ht="19.5" customHeight="1" outlineLevel="1" x14ac:dyDescent="0.3">
      <c r="B96" s="19" t="str">
        <f t="shared" si="83"/>
        <v>Προσυμβατικός</v>
      </c>
      <c r="C96" s="55"/>
      <c r="D96" s="55"/>
      <c r="E96" s="45" t="s">
        <v>3</v>
      </c>
      <c r="F96" s="43">
        <v>46174</v>
      </c>
      <c r="G96" s="43">
        <v>46174</v>
      </c>
      <c r="H96" s="31">
        <f t="shared" si="76"/>
        <v>1</v>
      </c>
      <c r="I96" s="34">
        <f t="shared" si="78"/>
        <v>0</v>
      </c>
      <c r="J96" s="36">
        <f t="shared" si="78"/>
        <v>0</v>
      </c>
      <c r="K96" s="36">
        <f t="shared" si="78"/>
        <v>0</v>
      </c>
      <c r="L96" s="36">
        <f t="shared" si="78"/>
        <v>0</v>
      </c>
      <c r="M96" s="36">
        <f t="shared" si="78"/>
        <v>0</v>
      </c>
      <c r="N96" s="36">
        <f t="shared" si="78"/>
        <v>0</v>
      </c>
      <c r="O96" s="36">
        <f t="shared" si="78"/>
        <v>0</v>
      </c>
      <c r="P96" s="36">
        <f t="shared" si="78"/>
        <v>0</v>
      </c>
      <c r="Q96" s="36">
        <f t="shared" si="78"/>
        <v>0</v>
      </c>
      <c r="R96" s="36">
        <f t="shared" si="78"/>
        <v>0</v>
      </c>
      <c r="S96" s="36">
        <f t="shared" si="78"/>
        <v>0</v>
      </c>
      <c r="T96" s="36">
        <f t="shared" si="78"/>
        <v>0</v>
      </c>
      <c r="U96" s="36">
        <f t="shared" si="78"/>
        <v>0</v>
      </c>
      <c r="V96" s="36">
        <f t="shared" si="78"/>
        <v>0</v>
      </c>
      <c r="W96" s="36">
        <f t="shared" si="78"/>
        <v>0</v>
      </c>
      <c r="X96" s="36">
        <f t="shared" si="78"/>
        <v>0</v>
      </c>
      <c r="Y96" s="36">
        <f t="shared" si="79"/>
        <v>0</v>
      </c>
      <c r="Z96" s="36">
        <f t="shared" si="79"/>
        <v>0</v>
      </c>
      <c r="AA96" s="36">
        <f t="shared" si="79"/>
        <v>0</v>
      </c>
      <c r="AB96" s="36">
        <f t="shared" si="79"/>
        <v>0</v>
      </c>
      <c r="AC96" s="36">
        <f t="shared" si="79"/>
        <v>0</v>
      </c>
      <c r="AD96" s="36">
        <f t="shared" si="79"/>
        <v>0</v>
      </c>
      <c r="AE96" s="36">
        <f t="shared" si="79"/>
        <v>0</v>
      </c>
      <c r="AF96" s="36">
        <f t="shared" si="79"/>
        <v>0</v>
      </c>
      <c r="AG96" s="36">
        <f t="shared" si="79"/>
        <v>0</v>
      </c>
      <c r="AH96" s="36">
        <f t="shared" si="79"/>
        <v>0</v>
      </c>
      <c r="AI96" s="36">
        <f t="shared" si="79"/>
        <v>0</v>
      </c>
      <c r="AJ96" s="36">
        <f t="shared" si="79"/>
        <v>0</v>
      </c>
      <c r="AK96" s="36" t="str">
        <f t="shared" si="79"/>
        <v>Προσυμβατικός</v>
      </c>
      <c r="AL96" s="36">
        <f t="shared" si="79"/>
        <v>0</v>
      </c>
      <c r="AM96" s="36">
        <f t="shared" si="79"/>
        <v>0</v>
      </c>
      <c r="AN96" s="36">
        <f t="shared" si="79"/>
        <v>0</v>
      </c>
      <c r="AO96" s="36">
        <f t="shared" si="80"/>
        <v>0</v>
      </c>
      <c r="AP96" s="36">
        <f t="shared" si="80"/>
        <v>0</v>
      </c>
      <c r="AQ96" s="36">
        <f t="shared" si="80"/>
        <v>0</v>
      </c>
      <c r="AR96" s="36">
        <f t="shared" si="80"/>
        <v>0</v>
      </c>
      <c r="AS96" s="36">
        <f t="shared" si="80"/>
        <v>0</v>
      </c>
      <c r="AT96" s="36">
        <f t="shared" si="80"/>
        <v>0</v>
      </c>
      <c r="AU96" s="36">
        <f t="shared" si="80"/>
        <v>0</v>
      </c>
      <c r="AV96" s="36">
        <f t="shared" si="80"/>
        <v>0</v>
      </c>
      <c r="AW96" s="36">
        <f t="shared" si="80"/>
        <v>0</v>
      </c>
      <c r="AX96" s="36">
        <f t="shared" si="80"/>
        <v>0</v>
      </c>
      <c r="AY96" s="36">
        <f t="shared" si="80"/>
        <v>0</v>
      </c>
      <c r="AZ96" s="36">
        <f t="shared" si="80"/>
        <v>0</v>
      </c>
      <c r="BA96" s="36">
        <f t="shared" si="80"/>
        <v>0</v>
      </c>
      <c r="BB96" s="36">
        <f t="shared" si="80"/>
        <v>0</v>
      </c>
      <c r="BC96" s="36">
        <f t="shared" si="80"/>
        <v>0</v>
      </c>
      <c r="BD96" s="36">
        <f t="shared" si="80"/>
        <v>0</v>
      </c>
      <c r="BE96" s="36">
        <f t="shared" si="81"/>
        <v>0</v>
      </c>
      <c r="BF96" s="36">
        <f t="shared" si="81"/>
        <v>0</v>
      </c>
      <c r="BG96" s="36">
        <f t="shared" si="81"/>
        <v>0</v>
      </c>
      <c r="BH96" s="36">
        <f t="shared" si="81"/>
        <v>0</v>
      </c>
      <c r="BI96" s="36">
        <f t="shared" si="81"/>
        <v>0</v>
      </c>
      <c r="BJ96" s="36">
        <f t="shared" si="81"/>
        <v>0</v>
      </c>
      <c r="BK96" s="36">
        <f t="shared" si="81"/>
        <v>0</v>
      </c>
      <c r="BL96" s="36">
        <f t="shared" si="81"/>
        <v>0</v>
      </c>
      <c r="BM96" s="36">
        <f t="shared" si="81"/>
        <v>0</v>
      </c>
      <c r="BN96" s="36">
        <f t="shared" si="81"/>
        <v>0</v>
      </c>
      <c r="BO96" s="36">
        <f t="shared" si="81"/>
        <v>0</v>
      </c>
      <c r="BP96" s="36">
        <f t="shared" si="81"/>
        <v>0</v>
      </c>
      <c r="BQ96" s="36">
        <f t="shared" si="82"/>
        <v>0</v>
      </c>
      <c r="BR96" s="36">
        <f t="shared" si="82"/>
        <v>0</v>
      </c>
      <c r="BS96" s="36">
        <f t="shared" si="82"/>
        <v>0</v>
      </c>
      <c r="BT96" s="36">
        <f t="shared" si="82"/>
        <v>0</v>
      </c>
      <c r="BU96" s="36">
        <f t="shared" si="82"/>
        <v>0</v>
      </c>
      <c r="BV96" s="36">
        <f t="shared" si="82"/>
        <v>0</v>
      </c>
      <c r="BW96" s="36">
        <f t="shared" si="82"/>
        <v>0</v>
      </c>
      <c r="BX96" s="36">
        <f t="shared" si="82"/>
        <v>0</v>
      </c>
      <c r="BY96" s="36">
        <f t="shared" si="82"/>
        <v>0</v>
      </c>
      <c r="BZ96" s="36">
        <f t="shared" si="82"/>
        <v>0</v>
      </c>
      <c r="CA96" s="36">
        <f t="shared" si="82"/>
        <v>0</v>
      </c>
      <c r="CC96" s="39"/>
    </row>
    <row r="97" spans="2:81" ht="19.5" customHeight="1" outlineLevel="1" x14ac:dyDescent="0.3">
      <c r="B97" s="19" t="str">
        <f t="shared" si="83"/>
        <v>Σύμβαση</v>
      </c>
      <c r="C97" s="55"/>
      <c r="D97" s="55"/>
      <c r="E97" s="45" t="s">
        <v>8</v>
      </c>
      <c r="F97" s="43">
        <v>46204</v>
      </c>
      <c r="G97" s="43">
        <v>46204</v>
      </c>
      <c r="H97" s="31">
        <f t="shared" si="76"/>
        <v>1</v>
      </c>
      <c r="I97" s="34">
        <f t="shared" si="78"/>
        <v>0</v>
      </c>
      <c r="J97" s="36">
        <f t="shared" si="78"/>
        <v>0</v>
      </c>
      <c r="K97" s="36">
        <f t="shared" si="78"/>
        <v>0</v>
      </c>
      <c r="L97" s="36">
        <f t="shared" si="78"/>
        <v>0</v>
      </c>
      <c r="M97" s="36">
        <f t="shared" si="78"/>
        <v>0</v>
      </c>
      <c r="N97" s="36">
        <f t="shared" si="78"/>
        <v>0</v>
      </c>
      <c r="O97" s="36">
        <f t="shared" si="78"/>
        <v>0</v>
      </c>
      <c r="P97" s="36">
        <f t="shared" si="78"/>
        <v>0</v>
      </c>
      <c r="Q97" s="36">
        <f t="shared" si="78"/>
        <v>0</v>
      </c>
      <c r="R97" s="36">
        <f t="shared" si="78"/>
        <v>0</v>
      </c>
      <c r="S97" s="36">
        <f t="shared" si="78"/>
        <v>0</v>
      </c>
      <c r="T97" s="36">
        <f t="shared" si="78"/>
        <v>0</v>
      </c>
      <c r="U97" s="36">
        <f t="shared" si="78"/>
        <v>0</v>
      </c>
      <c r="V97" s="36">
        <f t="shared" si="78"/>
        <v>0</v>
      </c>
      <c r="W97" s="36">
        <f t="shared" si="78"/>
        <v>0</v>
      </c>
      <c r="X97" s="36">
        <f t="shared" si="78"/>
        <v>0</v>
      </c>
      <c r="Y97" s="36">
        <f t="shared" si="79"/>
        <v>0</v>
      </c>
      <c r="Z97" s="36">
        <f t="shared" si="79"/>
        <v>0</v>
      </c>
      <c r="AA97" s="36">
        <f t="shared" si="79"/>
        <v>0</v>
      </c>
      <c r="AB97" s="36">
        <f t="shared" si="79"/>
        <v>0</v>
      </c>
      <c r="AC97" s="36">
        <f t="shared" si="79"/>
        <v>0</v>
      </c>
      <c r="AD97" s="36">
        <f t="shared" si="79"/>
        <v>0</v>
      </c>
      <c r="AE97" s="36">
        <f t="shared" si="79"/>
        <v>0</v>
      </c>
      <c r="AF97" s="36">
        <f t="shared" si="79"/>
        <v>0</v>
      </c>
      <c r="AG97" s="36">
        <f t="shared" si="79"/>
        <v>0</v>
      </c>
      <c r="AH97" s="36">
        <f t="shared" si="79"/>
        <v>0</v>
      </c>
      <c r="AI97" s="36">
        <f t="shared" si="79"/>
        <v>0</v>
      </c>
      <c r="AJ97" s="36">
        <f t="shared" si="79"/>
        <v>0</v>
      </c>
      <c r="AK97" s="36">
        <f t="shared" si="79"/>
        <v>0</v>
      </c>
      <c r="AL97" s="36" t="str">
        <f t="shared" si="79"/>
        <v>Σύμβαση</v>
      </c>
      <c r="AM97" s="36">
        <f t="shared" si="79"/>
        <v>0</v>
      </c>
      <c r="AN97" s="36">
        <f t="shared" si="79"/>
        <v>0</v>
      </c>
      <c r="AO97" s="36">
        <f t="shared" si="80"/>
        <v>0</v>
      </c>
      <c r="AP97" s="36">
        <f t="shared" si="80"/>
        <v>0</v>
      </c>
      <c r="AQ97" s="36">
        <f t="shared" si="80"/>
        <v>0</v>
      </c>
      <c r="AR97" s="36">
        <f t="shared" si="80"/>
        <v>0</v>
      </c>
      <c r="AS97" s="36">
        <f t="shared" si="80"/>
        <v>0</v>
      </c>
      <c r="AT97" s="36">
        <f t="shared" si="80"/>
        <v>0</v>
      </c>
      <c r="AU97" s="36">
        <f t="shared" si="80"/>
        <v>0</v>
      </c>
      <c r="AV97" s="36">
        <f t="shared" si="80"/>
        <v>0</v>
      </c>
      <c r="AW97" s="36">
        <f t="shared" si="80"/>
        <v>0</v>
      </c>
      <c r="AX97" s="36">
        <f t="shared" si="80"/>
        <v>0</v>
      </c>
      <c r="AY97" s="36">
        <f t="shared" si="80"/>
        <v>0</v>
      </c>
      <c r="AZ97" s="36">
        <f t="shared" si="80"/>
        <v>0</v>
      </c>
      <c r="BA97" s="36">
        <f t="shared" si="80"/>
        <v>0</v>
      </c>
      <c r="BB97" s="36">
        <f t="shared" si="80"/>
        <v>0</v>
      </c>
      <c r="BC97" s="36">
        <f t="shared" si="80"/>
        <v>0</v>
      </c>
      <c r="BD97" s="36">
        <f t="shared" si="80"/>
        <v>0</v>
      </c>
      <c r="BE97" s="36">
        <f t="shared" si="81"/>
        <v>0</v>
      </c>
      <c r="BF97" s="36">
        <f t="shared" si="81"/>
        <v>0</v>
      </c>
      <c r="BG97" s="36">
        <f t="shared" si="81"/>
        <v>0</v>
      </c>
      <c r="BH97" s="36">
        <f t="shared" si="81"/>
        <v>0</v>
      </c>
      <c r="BI97" s="36">
        <f t="shared" si="81"/>
        <v>0</v>
      </c>
      <c r="BJ97" s="36">
        <f t="shared" si="81"/>
        <v>0</v>
      </c>
      <c r="BK97" s="36">
        <f t="shared" si="81"/>
        <v>0</v>
      </c>
      <c r="BL97" s="36">
        <f t="shared" si="81"/>
        <v>0</v>
      </c>
      <c r="BM97" s="36">
        <f t="shared" si="81"/>
        <v>0</v>
      </c>
      <c r="BN97" s="36">
        <f t="shared" si="81"/>
        <v>0</v>
      </c>
      <c r="BO97" s="36">
        <f t="shared" si="81"/>
        <v>0</v>
      </c>
      <c r="BP97" s="36">
        <f t="shared" si="81"/>
        <v>0</v>
      </c>
      <c r="BQ97" s="36">
        <f t="shared" si="82"/>
        <v>0</v>
      </c>
      <c r="BR97" s="36">
        <f t="shared" si="82"/>
        <v>0</v>
      </c>
      <c r="BS97" s="36">
        <f t="shared" si="82"/>
        <v>0</v>
      </c>
      <c r="BT97" s="36">
        <f t="shared" si="82"/>
        <v>0</v>
      </c>
      <c r="BU97" s="36">
        <f t="shared" si="82"/>
        <v>0</v>
      </c>
      <c r="BV97" s="36">
        <f t="shared" si="82"/>
        <v>0</v>
      </c>
      <c r="BW97" s="36">
        <f t="shared" si="82"/>
        <v>0</v>
      </c>
      <c r="BX97" s="36">
        <f t="shared" si="82"/>
        <v>0</v>
      </c>
      <c r="BY97" s="36">
        <f t="shared" si="82"/>
        <v>0</v>
      </c>
      <c r="BZ97" s="36">
        <f t="shared" si="82"/>
        <v>0</v>
      </c>
      <c r="CA97" s="36">
        <f t="shared" si="82"/>
        <v>0</v>
      </c>
      <c r="CC97" s="39"/>
    </row>
    <row r="98" spans="2:81" ht="19.5" customHeight="1" outlineLevel="1" x14ac:dyDescent="0.3">
      <c r="B98" s="19" t="str">
        <f t="shared" si="83"/>
        <v>Υλοποίηση</v>
      </c>
      <c r="C98" s="55"/>
      <c r="D98" s="55"/>
      <c r="E98" s="45" t="s">
        <v>9</v>
      </c>
      <c r="F98" s="43">
        <v>46235</v>
      </c>
      <c r="G98" s="43">
        <v>46508</v>
      </c>
      <c r="H98" s="31">
        <f t="shared" si="76"/>
        <v>10</v>
      </c>
      <c r="I98" s="34">
        <f t="shared" si="78"/>
        <v>0</v>
      </c>
      <c r="J98" s="36">
        <f t="shared" si="78"/>
        <v>0</v>
      </c>
      <c r="K98" s="36">
        <f t="shared" si="78"/>
        <v>0</v>
      </c>
      <c r="L98" s="36">
        <f t="shared" si="78"/>
        <v>0</v>
      </c>
      <c r="M98" s="36">
        <f t="shared" si="78"/>
        <v>0</v>
      </c>
      <c r="N98" s="36">
        <f t="shared" si="78"/>
        <v>0</v>
      </c>
      <c r="O98" s="36">
        <f t="shared" si="78"/>
        <v>0</v>
      </c>
      <c r="P98" s="36">
        <f t="shared" si="78"/>
        <v>0</v>
      </c>
      <c r="Q98" s="36">
        <f t="shared" si="78"/>
        <v>0</v>
      </c>
      <c r="R98" s="36">
        <f t="shared" si="78"/>
        <v>0</v>
      </c>
      <c r="S98" s="36">
        <f t="shared" si="78"/>
        <v>0</v>
      </c>
      <c r="T98" s="36">
        <f t="shared" si="78"/>
        <v>0</v>
      </c>
      <c r="U98" s="36">
        <f t="shared" si="78"/>
        <v>0</v>
      </c>
      <c r="V98" s="36">
        <f t="shared" si="78"/>
        <v>0</v>
      </c>
      <c r="W98" s="36">
        <f t="shared" si="78"/>
        <v>0</v>
      </c>
      <c r="X98" s="36">
        <f t="shared" si="78"/>
        <v>0</v>
      </c>
      <c r="Y98" s="36">
        <f t="shared" si="79"/>
        <v>0</v>
      </c>
      <c r="Z98" s="36">
        <f t="shared" si="79"/>
        <v>0</v>
      </c>
      <c r="AA98" s="36">
        <f t="shared" si="79"/>
        <v>0</v>
      </c>
      <c r="AB98" s="36">
        <f t="shared" si="79"/>
        <v>0</v>
      </c>
      <c r="AC98" s="36">
        <f t="shared" si="79"/>
        <v>0</v>
      </c>
      <c r="AD98" s="36">
        <f t="shared" si="79"/>
        <v>0</v>
      </c>
      <c r="AE98" s="36">
        <f t="shared" si="79"/>
        <v>0</v>
      </c>
      <c r="AF98" s="36">
        <f t="shared" si="79"/>
        <v>0</v>
      </c>
      <c r="AG98" s="36">
        <f t="shared" si="79"/>
        <v>0</v>
      </c>
      <c r="AH98" s="36">
        <f t="shared" si="79"/>
        <v>0</v>
      </c>
      <c r="AI98" s="36">
        <f t="shared" si="79"/>
        <v>0</v>
      </c>
      <c r="AJ98" s="36">
        <f t="shared" si="79"/>
        <v>0</v>
      </c>
      <c r="AK98" s="36">
        <f t="shared" si="79"/>
        <v>0</v>
      </c>
      <c r="AL98" s="36">
        <f t="shared" si="79"/>
        <v>0</v>
      </c>
      <c r="AM98" s="36" t="str">
        <f t="shared" si="79"/>
        <v>Υλοποίηση</v>
      </c>
      <c r="AN98" s="36" t="str">
        <f t="shared" si="79"/>
        <v>Υλοποίηση</v>
      </c>
      <c r="AO98" s="36" t="str">
        <f t="shared" si="80"/>
        <v>Υλοποίηση</v>
      </c>
      <c r="AP98" s="36" t="str">
        <f t="shared" si="80"/>
        <v>Υλοποίηση</v>
      </c>
      <c r="AQ98" s="36" t="str">
        <f t="shared" si="80"/>
        <v>Υλοποίηση</v>
      </c>
      <c r="AR98" s="36" t="str">
        <f t="shared" si="80"/>
        <v>Υλοποίηση</v>
      </c>
      <c r="AS98" s="36" t="str">
        <f t="shared" si="80"/>
        <v>Υλοποίηση</v>
      </c>
      <c r="AT98" s="36" t="str">
        <f t="shared" si="80"/>
        <v>Υλοποίηση</v>
      </c>
      <c r="AU98" s="36" t="str">
        <f t="shared" si="80"/>
        <v>Υλοποίηση</v>
      </c>
      <c r="AV98" s="36" t="str">
        <f t="shared" si="80"/>
        <v>Υλοποίηση</v>
      </c>
      <c r="AW98" s="36">
        <f t="shared" si="80"/>
        <v>0</v>
      </c>
      <c r="AX98" s="36">
        <f t="shared" si="80"/>
        <v>0</v>
      </c>
      <c r="AY98" s="36">
        <f t="shared" si="80"/>
        <v>0</v>
      </c>
      <c r="AZ98" s="36">
        <f t="shared" si="80"/>
        <v>0</v>
      </c>
      <c r="BA98" s="36">
        <f t="shared" si="80"/>
        <v>0</v>
      </c>
      <c r="BB98" s="36">
        <f t="shared" si="80"/>
        <v>0</v>
      </c>
      <c r="BC98" s="36">
        <f t="shared" si="80"/>
        <v>0</v>
      </c>
      <c r="BD98" s="36">
        <f t="shared" si="80"/>
        <v>0</v>
      </c>
      <c r="BE98" s="36">
        <f t="shared" si="81"/>
        <v>0</v>
      </c>
      <c r="BF98" s="36">
        <f t="shared" si="81"/>
        <v>0</v>
      </c>
      <c r="BG98" s="36">
        <f t="shared" si="81"/>
        <v>0</v>
      </c>
      <c r="BH98" s="36">
        <f t="shared" si="81"/>
        <v>0</v>
      </c>
      <c r="BI98" s="36">
        <f t="shared" si="81"/>
        <v>0</v>
      </c>
      <c r="BJ98" s="36">
        <f t="shared" si="81"/>
        <v>0</v>
      </c>
      <c r="BK98" s="36">
        <f t="shared" si="81"/>
        <v>0</v>
      </c>
      <c r="BL98" s="36">
        <f t="shared" si="81"/>
        <v>0</v>
      </c>
      <c r="BM98" s="36">
        <f t="shared" si="81"/>
        <v>0</v>
      </c>
      <c r="BN98" s="36">
        <f t="shared" si="81"/>
        <v>0</v>
      </c>
      <c r="BO98" s="36">
        <f t="shared" si="81"/>
        <v>0</v>
      </c>
      <c r="BP98" s="36">
        <f t="shared" si="81"/>
        <v>0</v>
      </c>
      <c r="BQ98" s="36">
        <f t="shared" si="82"/>
        <v>0</v>
      </c>
      <c r="BR98" s="36">
        <f t="shared" si="82"/>
        <v>0</v>
      </c>
      <c r="BS98" s="36">
        <f t="shared" si="82"/>
        <v>0</v>
      </c>
      <c r="BT98" s="36">
        <f t="shared" si="82"/>
        <v>0</v>
      </c>
      <c r="BU98" s="36">
        <f t="shared" si="82"/>
        <v>0</v>
      </c>
      <c r="BV98" s="36">
        <f t="shared" si="82"/>
        <v>0</v>
      </c>
      <c r="BW98" s="36">
        <f t="shared" si="82"/>
        <v>0</v>
      </c>
      <c r="BX98" s="36">
        <f t="shared" si="82"/>
        <v>0</v>
      </c>
      <c r="BY98" s="36">
        <f t="shared" si="82"/>
        <v>0</v>
      </c>
      <c r="BZ98" s="36">
        <f t="shared" si="82"/>
        <v>0</v>
      </c>
      <c r="CA98" s="36">
        <f t="shared" si="82"/>
        <v>0</v>
      </c>
      <c r="CC98" s="39"/>
    </row>
    <row r="99" spans="2:81" ht="19.5" customHeight="1" outlineLevel="1" x14ac:dyDescent="0.3">
      <c r="B99" s="19" t="str">
        <f t="shared" si="83"/>
        <v>Ολοκλήρωση</v>
      </c>
      <c r="C99" s="56"/>
      <c r="D99" s="56"/>
      <c r="E99" s="45" t="s">
        <v>10</v>
      </c>
      <c r="F99" s="43">
        <v>46539</v>
      </c>
      <c r="G99" s="43">
        <v>46539</v>
      </c>
      <c r="H99" s="31">
        <f t="shared" si="76"/>
        <v>1</v>
      </c>
      <c r="I99" s="34">
        <f t="shared" si="78"/>
        <v>0</v>
      </c>
      <c r="J99" s="36">
        <f t="shared" si="78"/>
        <v>0</v>
      </c>
      <c r="K99" s="36">
        <f t="shared" si="78"/>
        <v>0</v>
      </c>
      <c r="L99" s="36">
        <f t="shared" si="78"/>
        <v>0</v>
      </c>
      <c r="M99" s="36">
        <f t="shared" si="78"/>
        <v>0</v>
      </c>
      <c r="N99" s="36">
        <f t="shared" si="78"/>
        <v>0</v>
      </c>
      <c r="O99" s="36">
        <f t="shared" si="78"/>
        <v>0</v>
      </c>
      <c r="P99" s="36">
        <f t="shared" si="78"/>
        <v>0</v>
      </c>
      <c r="Q99" s="36">
        <f t="shared" si="78"/>
        <v>0</v>
      </c>
      <c r="R99" s="36">
        <f t="shared" si="78"/>
        <v>0</v>
      </c>
      <c r="S99" s="36">
        <f t="shared" si="78"/>
        <v>0</v>
      </c>
      <c r="T99" s="36">
        <f t="shared" si="78"/>
        <v>0</v>
      </c>
      <c r="U99" s="36">
        <f t="shared" si="78"/>
        <v>0</v>
      </c>
      <c r="V99" s="36">
        <f t="shared" si="78"/>
        <v>0</v>
      </c>
      <c r="W99" s="36">
        <f t="shared" si="78"/>
        <v>0</v>
      </c>
      <c r="X99" s="36">
        <f t="shared" si="78"/>
        <v>0</v>
      </c>
      <c r="Y99" s="36">
        <f t="shared" si="79"/>
        <v>0</v>
      </c>
      <c r="Z99" s="36">
        <f t="shared" si="79"/>
        <v>0</v>
      </c>
      <c r="AA99" s="36">
        <f t="shared" si="79"/>
        <v>0</v>
      </c>
      <c r="AB99" s="36">
        <f t="shared" si="79"/>
        <v>0</v>
      </c>
      <c r="AC99" s="36">
        <f t="shared" si="79"/>
        <v>0</v>
      </c>
      <c r="AD99" s="36">
        <f t="shared" si="79"/>
        <v>0</v>
      </c>
      <c r="AE99" s="36">
        <f t="shared" si="79"/>
        <v>0</v>
      </c>
      <c r="AF99" s="36">
        <f t="shared" si="79"/>
        <v>0</v>
      </c>
      <c r="AG99" s="36">
        <f t="shared" si="79"/>
        <v>0</v>
      </c>
      <c r="AH99" s="36">
        <f t="shared" si="79"/>
        <v>0</v>
      </c>
      <c r="AI99" s="36">
        <f t="shared" si="79"/>
        <v>0</v>
      </c>
      <c r="AJ99" s="36">
        <f t="shared" si="79"/>
        <v>0</v>
      </c>
      <c r="AK99" s="36">
        <f t="shared" si="79"/>
        <v>0</v>
      </c>
      <c r="AL99" s="36">
        <f t="shared" si="79"/>
        <v>0</v>
      </c>
      <c r="AM99" s="36">
        <f t="shared" si="79"/>
        <v>0</v>
      </c>
      <c r="AN99" s="36">
        <f t="shared" si="79"/>
        <v>0</v>
      </c>
      <c r="AO99" s="36">
        <f t="shared" si="80"/>
        <v>0</v>
      </c>
      <c r="AP99" s="36">
        <f t="shared" si="80"/>
        <v>0</v>
      </c>
      <c r="AQ99" s="36">
        <f t="shared" si="80"/>
        <v>0</v>
      </c>
      <c r="AR99" s="36">
        <f t="shared" si="80"/>
        <v>0</v>
      </c>
      <c r="AS99" s="36">
        <f t="shared" si="80"/>
        <v>0</v>
      </c>
      <c r="AT99" s="36">
        <f t="shared" si="80"/>
        <v>0</v>
      </c>
      <c r="AU99" s="36">
        <f t="shared" si="80"/>
        <v>0</v>
      </c>
      <c r="AV99" s="36">
        <f t="shared" si="80"/>
        <v>0</v>
      </c>
      <c r="AW99" s="36" t="str">
        <f t="shared" si="80"/>
        <v>Ολοκλήρωση</v>
      </c>
      <c r="AX99" s="36">
        <f t="shared" si="80"/>
        <v>0</v>
      </c>
      <c r="AY99" s="36">
        <f t="shared" si="80"/>
        <v>0</v>
      </c>
      <c r="AZ99" s="36">
        <f t="shared" si="80"/>
        <v>0</v>
      </c>
      <c r="BA99" s="36">
        <f t="shared" si="80"/>
        <v>0</v>
      </c>
      <c r="BB99" s="36">
        <f t="shared" si="80"/>
        <v>0</v>
      </c>
      <c r="BC99" s="36">
        <f t="shared" si="80"/>
        <v>0</v>
      </c>
      <c r="BD99" s="36">
        <f t="shared" si="80"/>
        <v>0</v>
      </c>
      <c r="BE99" s="36">
        <f t="shared" si="81"/>
        <v>0</v>
      </c>
      <c r="BF99" s="36">
        <f t="shared" si="81"/>
        <v>0</v>
      </c>
      <c r="BG99" s="36">
        <f t="shared" si="81"/>
        <v>0</v>
      </c>
      <c r="BH99" s="36">
        <f t="shared" si="81"/>
        <v>0</v>
      </c>
      <c r="BI99" s="36">
        <f t="shared" si="81"/>
        <v>0</v>
      </c>
      <c r="BJ99" s="36">
        <f t="shared" si="81"/>
        <v>0</v>
      </c>
      <c r="BK99" s="36">
        <f t="shared" si="81"/>
        <v>0</v>
      </c>
      <c r="BL99" s="36">
        <f t="shared" si="81"/>
        <v>0</v>
      </c>
      <c r="BM99" s="36">
        <f t="shared" si="81"/>
        <v>0</v>
      </c>
      <c r="BN99" s="36">
        <f t="shared" si="81"/>
        <v>0</v>
      </c>
      <c r="BO99" s="36">
        <f t="shared" si="81"/>
        <v>0</v>
      </c>
      <c r="BP99" s="36">
        <f t="shared" si="81"/>
        <v>0</v>
      </c>
      <c r="BQ99" s="36">
        <f t="shared" si="82"/>
        <v>0</v>
      </c>
      <c r="BR99" s="36">
        <f t="shared" si="82"/>
        <v>0</v>
      </c>
      <c r="BS99" s="36">
        <f t="shared" si="82"/>
        <v>0</v>
      </c>
      <c r="BT99" s="36">
        <f t="shared" si="82"/>
        <v>0</v>
      </c>
      <c r="BU99" s="36">
        <f t="shared" si="82"/>
        <v>0</v>
      </c>
      <c r="BV99" s="36">
        <f t="shared" si="82"/>
        <v>0</v>
      </c>
      <c r="BW99" s="36">
        <f t="shared" si="82"/>
        <v>0</v>
      </c>
      <c r="BX99" s="36">
        <f t="shared" si="82"/>
        <v>0</v>
      </c>
      <c r="BY99" s="36">
        <f t="shared" si="82"/>
        <v>0</v>
      </c>
      <c r="BZ99" s="36">
        <f t="shared" si="82"/>
        <v>0</v>
      </c>
      <c r="CA99" s="36">
        <f t="shared" si="82"/>
        <v>0</v>
      </c>
      <c r="CC99" s="39"/>
    </row>
    <row r="100" spans="2:81" ht="11.25" customHeight="1" thickBot="1" x14ac:dyDescent="0.35">
      <c r="B100" s="19"/>
      <c r="C100" s="44"/>
      <c r="D100" s="57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  <c r="AK100" s="58"/>
      <c r="AL100" s="58"/>
      <c r="AM100" s="58"/>
      <c r="AN100" s="58"/>
      <c r="AO100" s="58"/>
      <c r="AP100" s="58"/>
      <c r="AQ100" s="58"/>
      <c r="AR100" s="58"/>
      <c r="AS100" s="58"/>
      <c r="AT100" s="58"/>
      <c r="AU100" s="58"/>
      <c r="AV100" s="58"/>
      <c r="AW100" s="58"/>
      <c r="AX100" s="58"/>
      <c r="AY100" s="58"/>
      <c r="AZ100" s="58"/>
      <c r="BA100" s="58"/>
      <c r="BB100" s="58"/>
      <c r="BC100" s="58"/>
      <c r="BD100" s="58"/>
      <c r="BE100" s="58"/>
      <c r="BF100" s="58"/>
      <c r="BG100" s="58"/>
      <c r="BH100" s="58"/>
      <c r="BI100" s="58"/>
      <c r="BJ100" s="58"/>
      <c r="BK100" s="58"/>
      <c r="BL100" s="58"/>
      <c r="BM100" s="58"/>
      <c r="BN100" s="58"/>
      <c r="BO100" s="58"/>
      <c r="BP100" s="58"/>
      <c r="BQ100" s="58"/>
      <c r="BR100" s="58"/>
      <c r="BS100" s="58"/>
      <c r="BT100" s="58"/>
      <c r="BU100" s="58"/>
      <c r="BV100" s="58"/>
      <c r="BW100" s="58"/>
      <c r="BX100" s="58"/>
      <c r="BY100" s="58"/>
      <c r="BZ100" s="58"/>
      <c r="CA100" s="58"/>
      <c r="CC100" s="39"/>
    </row>
    <row r="101" spans="2:81" ht="19.95" customHeight="1" x14ac:dyDescent="0.3">
      <c r="B101" s="18">
        <v>100</v>
      </c>
      <c r="C101" s="41" t="s">
        <v>37</v>
      </c>
      <c r="D101" s="41" t="s">
        <v>38</v>
      </c>
      <c r="E101" s="30"/>
      <c r="F101" s="40">
        <f>MIN(F102:F113)</f>
        <v>45658</v>
      </c>
      <c r="G101" s="40">
        <f>MAX(G102:G113)</f>
        <v>46204</v>
      </c>
      <c r="H101" s="42">
        <f>COUNTIF(I101:CA101,100)</f>
        <v>19</v>
      </c>
      <c r="I101" s="32">
        <f t="shared" ref="I101:X110" si="84">IF(AND(($F101&lt;=I$8),($G101&gt;=I$8)),$B101,0)</f>
        <v>0</v>
      </c>
      <c r="J101" s="33">
        <f t="shared" si="84"/>
        <v>0</v>
      </c>
      <c r="K101" s="33">
        <f t="shared" si="84"/>
        <v>0</v>
      </c>
      <c r="L101" s="33">
        <f t="shared" si="84"/>
        <v>0</v>
      </c>
      <c r="M101" s="33">
        <f t="shared" si="84"/>
        <v>0</v>
      </c>
      <c r="N101" s="33">
        <f t="shared" si="84"/>
        <v>0</v>
      </c>
      <c r="O101" s="33">
        <f t="shared" si="84"/>
        <v>0</v>
      </c>
      <c r="P101" s="33">
        <f t="shared" si="84"/>
        <v>0</v>
      </c>
      <c r="Q101" s="33">
        <f t="shared" si="84"/>
        <v>0</v>
      </c>
      <c r="R101" s="33">
        <f t="shared" si="84"/>
        <v>0</v>
      </c>
      <c r="S101" s="33">
        <f t="shared" si="84"/>
        <v>0</v>
      </c>
      <c r="T101" s="33">
        <f t="shared" si="84"/>
        <v>100</v>
      </c>
      <c r="U101" s="33">
        <f t="shared" si="84"/>
        <v>100</v>
      </c>
      <c r="V101" s="33">
        <f t="shared" si="84"/>
        <v>100</v>
      </c>
      <c r="W101" s="33">
        <f t="shared" si="84"/>
        <v>100</v>
      </c>
      <c r="X101" s="33">
        <f t="shared" si="84"/>
        <v>100</v>
      </c>
      <c r="Y101" s="33">
        <f t="shared" ref="Y101:AN110" si="85">IF(AND(($F101&lt;=Y$8),($G101&gt;=Y$8)),$B101,0)</f>
        <v>100</v>
      </c>
      <c r="Z101" s="33">
        <f t="shared" si="85"/>
        <v>100</v>
      </c>
      <c r="AA101" s="33">
        <f t="shared" si="85"/>
        <v>100</v>
      </c>
      <c r="AB101" s="33">
        <f t="shared" si="85"/>
        <v>100</v>
      </c>
      <c r="AC101" s="33">
        <f t="shared" si="85"/>
        <v>100</v>
      </c>
      <c r="AD101" s="33">
        <f t="shared" si="85"/>
        <v>100</v>
      </c>
      <c r="AE101" s="33">
        <f t="shared" si="85"/>
        <v>100</v>
      </c>
      <c r="AF101" s="33">
        <f t="shared" si="85"/>
        <v>100</v>
      </c>
      <c r="AG101" s="33">
        <f t="shared" si="85"/>
        <v>100</v>
      </c>
      <c r="AH101" s="33">
        <f t="shared" si="85"/>
        <v>100</v>
      </c>
      <c r="AI101" s="33">
        <f t="shared" si="85"/>
        <v>100</v>
      </c>
      <c r="AJ101" s="33">
        <f t="shared" si="85"/>
        <v>100</v>
      </c>
      <c r="AK101" s="33">
        <f t="shared" si="85"/>
        <v>100</v>
      </c>
      <c r="AL101" s="33">
        <f t="shared" si="85"/>
        <v>100</v>
      </c>
      <c r="AM101" s="33">
        <f t="shared" si="85"/>
        <v>0</v>
      </c>
      <c r="AN101" s="33">
        <f t="shared" si="85"/>
        <v>0</v>
      </c>
      <c r="AO101" s="33">
        <f t="shared" ref="AO101:BD110" si="86">IF(AND(($F101&lt;=AO$8),($G101&gt;=AO$8)),$B101,0)</f>
        <v>0</v>
      </c>
      <c r="AP101" s="33">
        <f t="shared" si="86"/>
        <v>0</v>
      </c>
      <c r="AQ101" s="33">
        <f t="shared" si="86"/>
        <v>0</v>
      </c>
      <c r="AR101" s="33">
        <f t="shared" si="86"/>
        <v>0</v>
      </c>
      <c r="AS101" s="33">
        <f t="shared" si="86"/>
        <v>0</v>
      </c>
      <c r="AT101" s="33">
        <f t="shared" si="86"/>
        <v>0</v>
      </c>
      <c r="AU101" s="33">
        <f t="shared" si="86"/>
        <v>0</v>
      </c>
      <c r="AV101" s="33">
        <f t="shared" si="86"/>
        <v>0</v>
      </c>
      <c r="AW101" s="33">
        <f t="shared" si="86"/>
        <v>0</v>
      </c>
      <c r="AX101" s="33">
        <f t="shared" si="86"/>
        <v>0</v>
      </c>
      <c r="AY101" s="33">
        <f t="shared" si="86"/>
        <v>0</v>
      </c>
      <c r="AZ101" s="33">
        <f t="shared" si="86"/>
        <v>0</v>
      </c>
      <c r="BA101" s="33">
        <f t="shared" si="86"/>
        <v>0</v>
      </c>
      <c r="BB101" s="33">
        <f t="shared" si="86"/>
        <v>0</v>
      </c>
      <c r="BC101" s="33">
        <f t="shared" si="86"/>
        <v>0</v>
      </c>
      <c r="BD101" s="33">
        <f t="shared" si="86"/>
        <v>0</v>
      </c>
      <c r="BE101" s="33">
        <f t="shared" ref="BE101:BT113" si="87">IF(AND(($F101&lt;=BE$8),($G101&gt;=BE$8)),$B101,0)</f>
        <v>0</v>
      </c>
      <c r="BF101" s="33">
        <f t="shared" si="87"/>
        <v>0</v>
      </c>
      <c r="BG101" s="33">
        <f t="shared" si="87"/>
        <v>0</v>
      </c>
      <c r="BH101" s="33">
        <f t="shared" si="87"/>
        <v>0</v>
      </c>
      <c r="BI101" s="33">
        <f t="shared" si="87"/>
        <v>0</v>
      </c>
      <c r="BJ101" s="33">
        <f t="shared" si="87"/>
        <v>0</v>
      </c>
      <c r="BK101" s="33">
        <f t="shared" si="87"/>
        <v>0</v>
      </c>
      <c r="BL101" s="33">
        <f t="shared" si="87"/>
        <v>0</v>
      </c>
      <c r="BM101" s="33">
        <f t="shared" si="87"/>
        <v>0</v>
      </c>
      <c r="BN101" s="33">
        <f t="shared" si="87"/>
        <v>0</v>
      </c>
      <c r="BO101" s="33">
        <f t="shared" si="87"/>
        <v>0</v>
      </c>
      <c r="BP101" s="33">
        <f t="shared" si="87"/>
        <v>0</v>
      </c>
      <c r="BQ101" s="33">
        <f t="shared" si="87"/>
        <v>0</v>
      </c>
      <c r="BR101" s="33">
        <f t="shared" si="87"/>
        <v>0</v>
      </c>
      <c r="BS101" s="33">
        <f t="shared" si="87"/>
        <v>0</v>
      </c>
      <c r="BT101" s="33">
        <f t="shared" si="87"/>
        <v>0</v>
      </c>
      <c r="BU101" s="33">
        <f t="shared" ref="BQ101:CA113" si="88">IF(AND(($F101&lt;=BU$8),($G101&gt;=BU$8)),$B101,0)</f>
        <v>0</v>
      </c>
      <c r="BV101" s="33">
        <f t="shared" si="88"/>
        <v>0</v>
      </c>
      <c r="BW101" s="33">
        <f t="shared" si="88"/>
        <v>0</v>
      </c>
      <c r="BX101" s="33">
        <f t="shared" si="88"/>
        <v>0</v>
      </c>
      <c r="BY101" s="33">
        <f t="shared" si="88"/>
        <v>0</v>
      </c>
      <c r="BZ101" s="33">
        <f t="shared" si="88"/>
        <v>0</v>
      </c>
      <c r="CA101" s="33">
        <f t="shared" si="88"/>
        <v>0</v>
      </c>
      <c r="CC101" s="39"/>
    </row>
    <row r="102" spans="2:81" ht="18" hidden="1" customHeight="1" outlineLevel="1" x14ac:dyDescent="0.3">
      <c r="B102" s="19" t="str">
        <f>E102</f>
        <v>Προδημοπρασιακός</v>
      </c>
      <c r="C102" s="46" t="s">
        <v>35</v>
      </c>
      <c r="D102" s="55"/>
      <c r="E102" s="45" t="s">
        <v>1</v>
      </c>
      <c r="F102" s="43"/>
      <c r="G102" s="43"/>
      <c r="H102" s="31">
        <f t="shared" ref="H102:H113" si="89">COUNTIF(I102:CA102,E102)</f>
        <v>0</v>
      </c>
      <c r="I102" s="34">
        <f t="shared" si="84"/>
        <v>0</v>
      </c>
      <c r="J102" s="35">
        <f t="shared" si="84"/>
        <v>0</v>
      </c>
      <c r="K102" s="36">
        <f t="shared" si="84"/>
        <v>0</v>
      </c>
      <c r="L102" s="36">
        <f t="shared" si="84"/>
        <v>0</v>
      </c>
      <c r="M102" s="36">
        <f t="shared" si="84"/>
        <v>0</v>
      </c>
      <c r="N102" s="36">
        <f t="shared" si="84"/>
        <v>0</v>
      </c>
      <c r="O102" s="36">
        <f t="shared" si="84"/>
        <v>0</v>
      </c>
      <c r="P102" s="36">
        <f t="shared" si="84"/>
        <v>0</v>
      </c>
      <c r="Q102" s="36">
        <f t="shared" si="84"/>
        <v>0</v>
      </c>
      <c r="R102" s="36">
        <f t="shared" si="84"/>
        <v>0</v>
      </c>
      <c r="S102" s="36">
        <f t="shared" si="84"/>
        <v>0</v>
      </c>
      <c r="T102" s="36">
        <f t="shared" si="84"/>
        <v>0</v>
      </c>
      <c r="U102" s="36">
        <f t="shared" si="84"/>
        <v>0</v>
      </c>
      <c r="V102" s="36">
        <f t="shared" si="84"/>
        <v>0</v>
      </c>
      <c r="W102" s="36">
        <f t="shared" si="84"/>
        <v>0</v>
      </c>
      <c r="X102" s="36">
        <f t="shared" si="84"/>
        <v>0</v>
      </c>
      <c r="Y102" s="36">
        <f t="shared" si="85"/>
        <v>0</v>
      </c>
      <c r="Z102" s="36">
        <f t="shared" si="85"/>
        <v>0</v>
      </c>
      <c r="AA102" s="36">
        <f t="shared" si="85"/>
        <v>0</v>
      </c>
      <c r="AB102" s="36">
        <f t="shared" si="85"/>
        <v>0</v>
      </c>
      <c r="AC102" s="36">
        <f t="shared" si="85"/>
        <v>0</v>
      </c>
      <c r="AD102" s="36">
        <f t="shared" si="85"/>
        <v>0</v>
      </c>
      <c r="AE102" s="36">
        <f t="shared" si="85"/>
        <v>0</v>
      </c>
      <c r="AF102" s="36">
        <f t="shared" si="85"/>
        <v>0</v>
      </c>
      <c r="AG102" s="36">
        <f t="shared" si="85"/>
        <v>0</v>
      </c>
      <c r="AH102" s="36">
        <f t="shared" si="85"/>
        <v>0</v>
      </c>
      <c r="AI102" s="36">
        <f t="shared" si="85"/>
        <v>0</v>
      </c>
      <c r="AJ102" s="36">
        <f t="shared" si="85"/>
        <v>0</v>
      </c>
      <c r="AK102" s="36">
        <f t="shared" si="85"/>
        <v>0</v>
      </c>
      <c r="AL102" s="36">
        <f t="shared" si="85"/>
        <v>0</v>
      </c>
      <c r="AM102" s="36">
        <f t="shared" si="85"/>
        <v>0</v>
      </c>
      <c r="AN102" s="36">
        <f t="shared" si="85"/>
        <v>0</v>
      </c>
      <c r="AO102" s="36">
        <f t="shared" si="86"/>
        <v>0</v>
      </c>
      <c r="AP102" s="36">
        <f t="shared" si="86"/>
        <v>0</v>
      </c>
      <c r="AQ102" s="36">
        <f t="shared" si="86"/>
        <v>0</v>
      </c>
      <c r="AR102" s="36">
        <f t="shared" si="86"/>
        <v>0</v>
      </c>
      <c r="AS102" s="36">
        <f t="shared" si="86"/>
        <v>0</v>
      </c>
      <c r="AT102" s="36">
        <f t="shared" si="86"/>
        <v>0</v>
      </c>
      <c r="AU102" s="36">
        <f t="shared" si="86"/>
        <v>0</v>
      </c>
      <c r="AV102" s="36">
        <f t="shared" si="86"/>
        <v>0</v>
      </c>
      <c r="AW102" s="36">
        <f t="shared" si="86"/>
        <v>0</v>
      </c>
      <c r="AX102" s="36">
        <f t="shared" si="86"/>
        <v>0</v>
      </c>
      <c r="AY102" s="36">
        <f t="shared" si="86"/>
        <v>0</v>
      </c>
      <c r="AZ102" s="36">
        <f t="shared" si="86"/>
        <v>0</v>
      </c>
      <c r="BA102" s="36">
        <f t="shared" si="86"/>
        <v>0</v>
      </c>
      <c r="BB102" s="36">
        <f t="shared" si="86"/>
        <v>0</v>
      </c>
      <c r="BC102" s="36">
        <f t="shared" si="86"/>
        <v>0</v>
      </c>
      <c r="BD102" s="36">
        <f t="shared" si="86"/>
        <v>0</v>
      </c>
      <c r="BE102" s="36">
        <f t="shared" si="87"/>
        <v>0</v>
      </c>
      <c r="BF102" s="36">
        <f t="shared" si="87"/>
        <v>0</v>
      </c>
      <c r="BG102" s="36">
        <f t="shared" si="87"/>
        <v>0</v>
      </c>
      <c r="BH102" s="36">
        <f t="shared" si="87"/>
        <v>0</v>
      </c>
      <c r="BI102" s="36">
        <f t="shared" si="87"/>
        <v>0</v>
      </c>
      <c r="BJ102" s="36">
        <f t="shared" si="87"/>
        <v>0</v>
      </c>
      <c r="BK102" s="36">
        <f t="shared" si="87"/>
        <v>0</v>
      </c>
      <c r="BL102" s="36">
        <f t="shared" si="87"/>
        <v>0</v>
      </c>
      <c r="BM102" s="36">
        <f t="shared" si="87"/>
        <v>0</v>
      </c>
      <c r="BN102" s="36">
        <f t="shared" si="87"/>
        <v>0</v>
      </c>
      <c r="BO102" s="36">
        <f t="shared" si="87"/>
        <v>0</v>
      </c>
      <c r="BP102" s="36">
        <f t="shared" si="87"/>
        <v>0</v>
      </c>
      <c r="BQ102" s="36">
        <f t="shared" si="87"/>
        <v>0</v>
      </c>
      <c r="BR102" s="36">
        <f t="shared" si="87"/>
        <v>0</v>
      </c>
      <c r="BS102" s="36">
        <f t="shared" si="87"/>
        <v>0</v>
      </c>
      <c r="BT102" s="36">
        <f t="shared" si="87"/>
        <v>0</v>
      </c>
      <c r="BU102" s="36">
        <f t="shared" si="88"/>
        <v>0</v>
      </c>
      <c r="BV102" s="36">
        <f t="shared" si="88"/>
        <v>0</v>
      </c>
      <c r="BW102" s="36">
        <f t="shared" si="88"/>
        <v>0</v>
      </c>
      <c r="BX102" s="36">
        <f t="shared" si="88"/>
        <v>0</v>
      </c>
      <c r="BY102" s="36">
        <f t="shared" si="88"/>
        <v>0</v>
      </c>
      <c r="BZ102" s="36">
        <f t="shared" si="88"/>
        <v>0</v>
      </c>
      <c r="CA102" s="36">
        <f t="shared" si="88"/>
        <v>0</v>
      </c>
      <c r="CC102" s="39"/>
    </row>
    <row r="103" spans="2:81" ht="19.95" hidden="1" customHeight="1" outlineLevel="1" x14ac:dyDescent="0.3">
      <c r="B103" s="19" t="str">
        <f t="shared" ref="B103:B107" si="90">E103</f>
        <v>Δημοπράτηση</v>
      </c>
      <c r="C103" s="47"/>
      <c r="D103" s="55"/>
      <c r="E103" s="45" t="s">
        <v>2</v>
      </c>
      <c r="F103" s="43"/>
      <c r="G103" s="43"/>
      <c r="H103" s="31">
        <f t="shared" si="89"/>
        <v>0</v>
      </c>
      <c r="I103" s="34">
        <f t="shared" si="84"/>
        <v>0</v>
      </c>
      <c r="J103" s="36">
        <f t="shared" si="84"/>
        <v>0</v>
      </c>
      <c r="K103" s="36">
        <f t="shared" si="84"/>
        <v>0</v>
      </c>
      <c r="L103" s="36">
        <f t="shared" si="84"/>
        <v>0</v>
      </c>
      <c r="M103" s="36">
        <f t="shared" si="84"/>
        <v>0</v>
      </c>
      <c r="N103" s="36">
        <f t="shared" si="84"/>
        <v>0</v>
      </c>
      <c r="O103" s="36">
        <f t="shared" si="84"/>
        <v>0</v>
      </c>
      <c r="P103" s="36">
        <f t="shared" si="84"/>
        <v>0</v>
      </c>
      <c r="Q103" s="36">
        <f t="shared" si="84"/>
        <v>0</v>
      </c>
      <c r="R103" s="36">
        <f t="shared" si="84"/>
        <v>0</v>
      </c>
      <c r="S103" s="36">
        <f t="shared" si="84"/>
        <v>0</v>
      </c>
      <c r="T103" s="36">
        <f t="shared" si="84"/>
        <v>0</v>
      </c>
      <c r="U103" s="36">
        <f t="shared" si="84"/>
        <v>0</v>
      </c>
      <c r="V103" s="36">
        <f t="shared" si="84"/>
        <v>0</v>
      </c>
      <c r="W103" s="36">
        <f t="shared" si="84"/>
        <v>0</v>
      </c>
      <c r="X103" s="36">
        <f t="shared" si="84"/>
        <v>0</v>
      </c>
      <c r="Y103" s="36">
        <f t="shared" si="85"/>
        <v>0</v>
      </c>
      <c r="Z103" s="36">
        <f t="shared" si="85"/>
        <v>0</v>
      </c>
      <c r="AA103" s="36">
        <f t="shared" si="85"/>
        <v>0</v>
      </c>
      <c r="AB103" s="36">
        <f t="shared" si="85"/>
        <v>0</v>
      </c>
      <c r="AC103" s="36">
        <f t="shared" si="85"/>
        <v>0</v>
      </c>
      <c r="AD103" s="36">
        <f t="shared" si="85"/>
        <v>0</v>
      </c>
      <c r="AE103" s="36">
        <f t="shared" si="85"/>
        <v>0</v>
      </c>
      <c r="AF103" s="36">
        <f t="shared" si="85"/>
        <v>0</v>
      </c>
      <c r="AG103" s="36">
        <f t="shared" si="85"/>
        <v>0</v>
      </c>
      <c r="AH103" s="36">
        <f t="shared" si="85"/>
        <v>0</v>
      </c>
      <c r="AI103" s="36">
        <f t="shared" si="85"/>
        <v>0</v>
      </c>
      <c r="AJ103" s="36">
        <f t="shared" si="85"/>
        <v>0</v>
      </c>
      <c r="AK103" s="36">
        <f t="shared" si="85"/>
        <v>0</v>
      </c>
      <c r="AL103" s="36">
        <f t="shared" si="85"/>
        <v>0</v>
      </c>
      <c r="AM103" s="36">
        <f t="shared" si="85"/>
        <v>0</v>
      </c>
      <c r="AN103" s="36">
        <f t="shared" si="85"/>
        <v>0</v>
      </c>
      <c r="AO103" s="36">
        <f t="shared" si="86"/>
        <v>0</v>
      </c>
      <c r="AP103" s="36">
        <f t="shared" si="86"/>
        <v>0</v>
      </c>
      <c r="AQ103" s="36">
        <f t="shared" si="86"/>
        <v>0</v>
      </c>
      <c r="AR103" s="36">
        <f t="shared" si="86"/>
        <v>0</v>
      </c>
      <c r="AS103" s="36">
        <f t="shared" si="86"/>
        <v>0</v>
      </c>
      <c r="AT103" s="36">
        <f t="shared" si="86"/>
        <v>0</v>
      </c>
      <c r="AU103" s="36">
        <f t="shared" si="86"/>
        <v>0</v>
      </c>
      <c r="AV103" s="36">
        <f t="shared" si="86"/>
        <v>0</v>
      </c>
      <c r="AW103" s="36">
        <f t="shared" si="86"/>
        <v>0</v>
      </c>
      <c r="AX103" s="36">
        <f t="shared" si="86"/>
        <v>0</v>
      </c>
      <c r="AY103" s="36">
        <f t="shared" si="86"/>
        <v>0</v>
      </c>
      <c r="AZ103" s="36">
        <f t="shared" si="86"/>
        <v>0</v>
      </c>
      <c r="BA103" s="36">
        <f t="shared" si="86"/>
        <v>0</v>
      </c>
      <c r="BB103" s="36">
        <f t="shared" si="86"/>
        <v>0</v>
      </c>
      <c r="BC103" s="36">
        <f t="shared" si="86"/>
        <v>0</v>
      </c>
      <c r="BD103" s="36">
        <f t="shared" si="86"/>
        <v>0</v>
      </c>
      <c r="BE103" s="36">
        <f t="shared" si="87"/>
        <v>0</v>
      </c>
      <c r="BF103" s="36">
        <f t="shared" si="87"/>
        <v>0</v>
      </c>
      <c r="BG103" s="36">
        <f t="shared" si="87"/>
        <v>0</v>
      </c>
      <c r="BH103" s="36">
        <f t="shared" si="87"/>
        <v>0</v>
      </c>
      <c r="BI103" s="36">
        <f t="shared" si="87"/>
        <v>0</v>
      </c>
      <c r="BJ103" s="36">
        <f t="shared" si="87"/>
        <v>0</v>
      </c>
      <c r="BK103" s="36">
        <f t="shared" si="87"/>
        <v>0</v>
      </c>
      <c r="BL103" s="36">
        <f t="shared" si="87"/>
        <v>0</v>
      </c>
      <c r="BM103" s="36">
        <f t="shared" si="87"/>
        <v>0</v>
      </c>
      <c r="BN103" s="36">
        <f t="shared" si="87"/>
        <v>0</v>
      </c>
      <c r="BO103" s="36">
        <f t="shared" si="87"/>
        <v>0</v>
      </c>
      <c r="BP103" s="36">
        <f t="shared" si="87"/>
        <v>0</v>
      </c>
      <c r="BQ103" s="36">
        <f t="shared" si="87"/>
        <v>0</v>
      </c>
      <c r="BR103" s="36">
        <f t="shared" si="87"/>
        <v>0</v>
      </c>
      <c r="BS103" s="36">
        <f t="shared" si="87"/>
        <v>0</v>
      </c>
      <c r="BT103" s="36">
        <f t="shared" si="87"/>
        <v>0</v>
      </c>
      <c r="BU103" s="36">
        <f t="shared" si="88"/>
        <v>0</v>
      </c>
      <c r="BV103" s="36">
        <f t="shared" si="88"/>
        <v>0</v>
      </c>
      <c r="BW103" s="36">
        <f t="shared" si="88"/>
        <v>0</v>
      </c>
      <c r="BX103" s="36">
        <f t="shared" si="88"/>
        <v>0</v>
      </c>
      <c r="BY103" s="36">
        <f t="shared" si="88"/>
        <v>0</v>
      </c>
      <c r="BZ103" s="36">
        <f t="shared" si="88"/>
        <v>0</v>
      </c>
      <c r="CA103" s="36">
        <f t="shared" si="88"/>
        <v>0</v>
      </c>
      <c r="CC103" s="39"/>
    </row>
    <row r="104" spans="2:81" ht="19.95" hidden="1" customHeight="1" outlineLevel="1" x14ac:dyDescent="0.3">
      <c r="B104" s="19" t="str">
        <f t="shared" si="90"/>
        <v>Προσυμβατικός</v>
      </c>
      <c r="C104" s="47"/>
      <c r="D104" s="55"/>
      <c r="E104" s="45" t="s">
        <v>3</v>
      </c>
      <c r="F104" s="43"/>
      <c r="G104" s="43"/>
      <c r="H104" s="31">
        <f t="shared" si="89"/>
        <v>0</v>
      </c>
      <c r="I104" s="34">
        <f t="shared" si="84"/>
        <v>0</v>
      </c>
      <c r="J104" s="36">
        <f t="shared" si="84"/>
        <v>0</v>
      </c>
      <c r="K104" s="36">
        <f t="shared" si="84"/>
        <v>0</v>
      </c>
      <c r="L104" s="36">
        <f t="shared" si="84"/>
        <v>0</v>
      </c>
      <c r="M104" s="36">
        <f t="shared" si="84"/>
        <v>0</v>
      </c>
      <c r="N104" s="36">
        <f t="shared" si="84"/>
        <v>0</v>
      </c>
      <c r="O104" s="36">
        <f t="shared" si="84"/>
        <v>0</v>
      </c>
      <c r="P104" s="36">
        <f t="shared" si="84"/>
        <v>0</v>
      </c>
      <c r="Q104" s="36">
        <f t="shared" si="84"/>
        <v>0</v>
      </c>
      <c r="R104" s="36">
        <f t="shared" si="84"/>
        <v>0</v>
      </c>
      <c r="S104" s="36">
        <f t="shared" si="84"/>
        <v>0</v>
      </c>
      <c r="T104" s="36">
        <f t="shared" si="84"/>
        <v>0</v>
      </c>
      <c r="U104" s="36">
        <f t="shared" si="84"/>
        <v>0</v>
      </c>
      <c r="V104" s="36">
        <f t="shared" si="84"/>
        <v>0</v>
      </c>
      <c r="W104" s="36">
        <f t="shared" si="84"/>
        <v>0</v>
      </c>
      <c r="X104" s="36">
        <f t="shared" si="84"/>
        <v>0</v>
      </c>
      <c r="Y104" s="36">
        <f t="shared" si="85"/>
        <v>0</v>
      </c>
      <c r="Z104" s="36">
        <f t="shared" si="85"/>
        <v>0</v>
      </c>
      <c r="AA104" s="36">
        <f t="shared" si="85"/>
        <v>0</v>
      </c>
      <c r="AB104" s="36">
        <f t="shared" si="85"/>
        <v>0</v>
      </c>
      <c r="AC104" s="36">
        <f t="shared" si="85"/>
        <v>0</v>
      </c>
      <c r="AD104" s="36">
        <f t="shared" si="85"/>
        <v>0</v>
      </c>
      <c r="AE104" s="36">
        <f t="shared" si="85"/>
        <v>0</v>
      </c>
      <c r="AF104" s="36">
        <f t="shared" si="85"/>
        <v>0</v>
      </c>
      <c r="AG104" s="36">
        <f t="shared" si="85"/>
        <v>0</v>
      </c>
      <c r="AH104" s="36">
        <f t="shared" si="85"/>
        <v>0</v>
      </c>
      <c r="AI104" s="36">
        <f t="shared" si="85"/>
        <v>0</v>
      </c>
      <c r="AJ104" s="36">
        <f t="shared" si="85"/>
        <v>0</v>
      </c>
      <c r="AK104" s="36">
        <f t="shared" si="85"/>
        <v>0</v>
      </c>
      <c r="AL104" s="36">
        <f t="shared" si="85"/>
        <v>0</v>
      </c>
      <c r="AM104" s="36">
        <f t="shared" si="85"/>
        <v>0</v>
      </c>
      <c r="AN104" s="36">
        <f t="shared" si="85"/>
        <v>0</v>
      </c>
      <c r="AO104" s="36">
        <f t="shared" si="86"/>
        <v>0</v>
      </c>
      <c r="AP104" s="36">
        <f t="shared" si="86"/>
        <v>0</v>
      </c>
      <c r="AQ104" s="36">
        <f t="shared" si="86"/>
        <v>0</v>
      </c>
      <c r="AR104" s="36">
        <f t="shared" si="86"/>
        <v>0</v>
      </c>
      <c r="AS104" s="36">
        <f t="shared" si="86"/>
        <v>0</v>
      </c>
      <c r="AT104" s="36">
        <f t="shared" si="86"/>
        <v>0</v>
      </c>
      <c r="AU104" s="36">
        <f t="shared" si="86"/>
        <v>0</v>
      </c>
      <c r="AV104" s="36">
        <f t="shared" si="86"/>
        <v>0</v>
      </c>
      <c r="AW104" s="36">
        <f t="shared" si="86"/>
        <v>0</v>
      </c>
      <c r="AX104" s="36">
        <f t="shared" si="86"/>
        <v>0</v>
      </c>
      <c r="AY104" s="36">
        <f t="shared" si="86"/>
        <v>0</v>
      </c>
      <c r="AZ104" s="36">
        <f t="shared" si="86"/>
        <v>0</v>
      </c>
      <c r="BA104" s="36">
        <f t="shared" si="86"/>
        <v>0</v>
      </c>
      <c r="BB104" s="36">
        <f t="shared" si="86"/>
        <v>0</v>
      </c>
      <c r="BC104" s="36">
        <f t="shared" si="86"/>
        <v>0</v>
      </c>
      <c r="BD104" s="36">
        <f t="shared" si="86"/>
        <v>0</v>
      </c>
      <c r="BE104" s="36">
        <f t="shared" si="87"/>
        <v>0</v>
      </c>
      <c r="BF104" s="36">
        <f t="shared" si="87"/>
        <v>0</v>
      </c>
      <c r="BG104" s="36">
        <f t="shared" si="87"/>
        <v>0</v>
      </c>
      <c r="BH104" s="36">
        <f t="shared" si="87"/>
        <v>0</v>
      </c>
      <c r="BI104" s="36">
        <f t="shared" si="87"/>
        <v>0</v>
      </c>
      <c r="BJ104" s="36">
        <f t="shared" si="87"/>
        <v>0</v>
      </c>
      <c r="BK104" s="36">
        <f t="shared" si="87"/>
        <v>0</v>
      </c>
      <c r="BL104" s="36">
        <f t="shared" si="87"/>
        <v>0</v>
      </c>
      <c r="BM104" s="36">
        <f t="shared" si="87"/>
        <v>0</v>
      </c>
      <c r="BN104" s="36">
        <f t="shared" si="87"/>
        <v>0</v>
      </c>
      <c r="BO104" s="36">
        <f t="shared" si="87"/>
        <v>0</v>
      </c>
      <c r="BP104" s="36">
        <f t="shared" si="87"/>
        <v>0</v>
      </c>
      <c r="BQ104" s="36">
        <f t="shared" si="87"/>
        <v>0</v>
      </c>
      <c r="BR104" s="36">
        <f t="shared" si="87"/>
        <v>0</v>
      </c>
      <c r="BS104" s="36">
        <f t="shared" si="87"/>
        <v>0</v>
      </c>
      <c r="BT104" s="36">
        <f t="shared" si="87"/>
        <v>0</v>
      </c>
      <c r="BU104" s="36">
        <f t="shared" si="88"/>
        <v>0</v>
      </c>
      <c r="BV104" s="36">
        <f t="shared" si="88"/>
        <v>0</v>
      </c>
      <c r="BW104" s="36">
        <f t="shared" si="88"/>
        <v>0</v>
      </c>
      <c r="BX104" s="36">
        <f t="shared" si="88"/>
        <v>0</v>
      </c>
      <c r="BY104" s="36">
        <f t="shared" si="88"/>
        <v>0</v>
      </c>
      <c r="BZ104" s="36">
        <f t="shared" si="88"/>
        <v>0</v>
      </c>
      <c r="CA104" s="36">
        <f t="shared" si="88"/>
        <v>0</v>
      </c>
      <c r="CC104" s="39"/>
    </row>
    <row r="105" spans="2:81" ht="19.95" hidden="1" customHeight="1" outlineLevel="1" x14ac:dyDescent="0.3">
      <c r="B105" s="19" t="str">
        <f t="shared" si="90"/>
        <v>Σύμβαση</v>
      </c>
      <c r="C105" s="47"/>
      <c r="D105" s="55"/>
      <c r="E105" s="45" t="s">
        <v>8</v>
      </c>
      <c r="F105" s="43"/>
      <c r="G105" s="43"/>
      <c r="H105" s="31">
        <f t="shared" si="89"/>
        <v>0</v>
      </c>
      <c r="I105" s="34">
        <f t="shared" si="84"/>
        <v>0</v>
      </c>
      <c r="J105" s="36">
        <f t="shared" si="84"/>
        <v>0</v>
      </c>
      <c r="K105" s="36">
        <f t="shared" si="84"/>
        <v>0</v>
      </c>
      <c r="L105" s="36">
        <f t="shared" si="84"/>
        <v>0</v>
      </c>
      <c r="M105" s="36">
        <f t="shared" si="84"/>
        <v>0</v>
      </c>
      <c r="N105" s="36">
        <f t="shared" si="84"/>
        <v>0</v>
      </c>
      <c r="O105" s="36">
        <f t="shared" si="84"/>
        <v>0</v>
      </c>
      <c r="P105" s="36">
        <f t="shared" si="84"/>
        <v>0</v>
      </c>
      <c r="Q105" s="36">
        <f t="shared" si="84"/>
        <v>0</v>
      </c>
      <c r="R105" s="36">
        <f t="shared" si="84"/>
        <v>0</v>
      </c>
      <c r="S105" s="36">
        <f t="shared" si="84"/>
        <v>0</v>
      </c>
      <c r="T105" s="36">
        <f t="shared" si="84"/>
        <v>0</v>
      </c>
      <c r="U105" s="36">
        <f t="shared" si="84"/>
        <v>0</v>
      </c>
      <c r="V105" s="36">
        <f t="shared" si="84"/>
        <v>0</v>
      </c>
      <c r="W105" s="36">
        <f t="shared" si="84"/>
        <v>0</v>
      </c>
      <c r="X105" s="36">
        <f t="shared" si="84"/>
        <v>0</v>
      </c>
      <c r="Y105" s="36">
        <f t="shared" si="85"/>
        <v>0</v>
      </c>
      <c r="Z105" s="36">
        <f t="shared" si="85"/>
        <v>0</v>
      </c>
      <c r="AA105" s="36">
        <f t="shared" si="85"/>
        <v>0</v>
      </c>
      <c r="AB105" s="36">
        <f t="shared" si="85"/>
        <v>0</v>
      </c>
      <c r="AC105" s="36">
        <f t="shared" si="85"/>
        <v>0</v>
      </c>
      <c r="AD105" s="36">
        <f t="shared" si="85"/>
        <v>0</v>
      </c>
      <c r="AE105" s="36">
        <f t="shared" si="85"/>
        <v>0</v>
      </c>
      <c r="AF105" s="36">
        <f t="shared" si="85"/>
        <v>0</v>
      </c>
      <c r="AG105" s="36">
        <f t="shared" si="85"/>
        <v>0</v>
      </c>
      <c r="AH105" s="36">
        <f t="shared" si="85"/>
        <v>0</v>
      </c>
      <c r="AI105" s="36">
        <f t="shared" si="85"/>
        <v>0</v>
      </c>
      <c r="AJ105" s="36">
        <f t="shared" si="85"/>
        <v>0</v>
      </c>
      <c r="AK105" s="36">
        <f t="shared" si="85"/>
        <v>0</v>
      </c>
      <c r="AL105" s="36">
        <f t="shared" si="85"/>
        <v>0</v>
      </c>
      <c r="AM105" s="36">
        <f t="shared" si="85"/>
        <v>0</v>
      </c>
      <c r="AN105" s="36">
        <f t="shared" si="85"/>
        <v>0</v>
      </c>
      <c r="AO105" s="36">
        <f t="shared" si="86"/>
        <v>0</v>
      </c>
      <c r="AP105" s="36">
        <f t="shared" si="86"/>
        <v>0</v>
      </c>
      <c r="AQ105" s="36">
        <f t="shared" si="86"/>
        <v>0</v>
      </c>
      <c r="AR105" s="36">
        <f t="shared" si="86"/>
        <v>0</v>
      </c>
      <c r="AS105" s="36">
        <f t="shared" si="86"/>
        <v>0</v>
      </c>
      <c r="AT105" s="36">
        <f t="shared" si="86"/>
        <v>0</v>
      </c>
      <c r="AU105" s="36">
        <f t="shared" si="86"/>
        <v>0</v>
      </c>
      <c r="AV105" s="36">
        <f t="shared" si="86"/>
        <v>0</v>
      </c>
      <c r="AW105" s="36">
        <f t="shared" si="86"/>
        <v>0</v>
      </c>
      <c r="AX105" s="36">
        <f t="shared" si="86"/>
        <v>0</v>
      </c>
      <c r="AY105" s="36">
        <f t="shared" si="86"/>
        <v>0</v>
      </c>
      <c r="AZ105" s="36">
        <f t="shared" si="86"/>
        <v>0</v>
      </c>
      <c r="BA105" s="36">
        <f t="shared" si="86"/>
        <v>0</v>
      </c>
      <c r="BB105" s="36">
        <f t="shared" si="86"/>
        <v>0</v>
      </c>
      <c r="BC105" s="36">
        <f t="shared" si="86"/>
        <v>0</v>
      </c>
      <c r="BD105" s="36">
        <f t="shared" si="86"/>
        <v>0</v>
      </c>
      <c r="BE105" s="36">
        <f t="shared" si="87"/>
        <v>0</v>
      </c>
      <c r="BF105" s="36">
        <f t="shared" si="87"/>
        <v>0</v>
      </c>
      <c r="BG105" s="36">
        <f t="shared" si="87"/>
        <v>0</v>
      </c>
      <c r="BH105" s="36">
        <f t="shared" si="87"/>
        <v>0</v>
      </c>
      <c r="BI105" s="36">
        <f t="shared" si="87"/>
        <v>0</v>
      </c>
      <c r="BJ105" s="36">
        <f t="shared" si="87"/>
        <v>0</v>
      </c>
      <c r="BK105" s="36">
        <f t="shared" si="87"/>
        <v>0</v>
      </c>
      <c r="BL105" s="36">
        <f t="shared" si="87"/>
        <v>0</v>
      </c>
      <c r="BM105" s="36">
        <f t="shared" si="87"/>
        <v>0</v>
      </c>
      <c r="BN105" s="36">
        <f t="shared" si="87"/>
        <v>0</v>
      </c>
      <c r="BO105" s="36">
        <f t="shared" si="87"/>
        <v>0</v>
      </c>
      <c r="BP105" s="36">
        <f t="shared" si="87"/>
        <v>0</v>
      </c>
      <c r="BQ105" s="36">
        <f t="shared" si="87"/>
        <v>0</v>
      </c>
      <c r="BR105" s="36">
        <f t="shared" si="87"/>
        <v>0</v>
      </c>
      <c r="BS105" s="36">
        <f t="shared" si="87"/>
        <v>0</v>
      </c>
      <c r="BT105" s="36">
        <f t="shared" si="87"/>
        <v>0</v>
      </c>
      <c r="BU105" s="36">
        <f t="shared" si="88"/>
        <v>0</v>
      </c>
      <c r="BV105" s="36">
        <f t="shared" si="88"/>
        <v>0</v>
      </c>
      <c r="BW105" s="36">
        <f t="shared" si="88"/>
        <v>0</v>
      </c>
      <c r="BX105" s="36">
        <f t="shared" si="88"/>
        <v>0</v>
      </c>
      <c r="BY105" s="36">
        <f t="shared" si="88"/>
        <v>0</v>
      </c>
      <c r="BZ105" s="36">
        <f t="shared" si="88"/>
        <v>0</v>
      </c>
      <c r="CA105" s="36">
        <f t="shared" si="88"/>
        <v>0</v>
      </c>
      <c r="CC105" s="39"/>
    </row>
    <row r="106" spans="2:81" ht="19.95" hidden="1" customHeight="1" outlineLevel="1" x14ac:dyDescent="0.3">
      <c r="B106" s="19" t="str">
        <f t="shared" si="90"/>
        <v>Υλοποίηση</v>
      </c>
      <c r="C106" s="47"/>
      <c r="D106" s="55"/>
      <c r="E106" s="45" t="s">
        <v>9</v>
      </c>
      <c r="F106" s="43"/>
      <c r="G106" s="43"/>
      <c r="H106" s="31">
        <f t="shared" si="89"/>
        <v>0</v>
      </c>
      <c r="I106" s="34">
        <f t="shared" si="84"/>
        <v>0</v>
      </c>
      <c r="J106" s="36">
        <f t="shared" si="84"/>
        <v>0</v>
      </c>
      <c r="K106" s="36">
        <f t="shared" si="84"/>
        <v>0</v>
      </c>
      <c r="L106" s="36">
        <f t="shared" si="84"/>
        <v>0</v>
      </c>
      <c r="M106" s="36">
        <f t="shared" si="84"/>
        <v>0</v>
      </c>
      <c r="N106" s="36">
        <f t="shared" si="84"/>
        <v>0</v>
      </c>
      <c r="O106" s="36">
        <f t="shared" si="84"/>
        <v>0</v>
      </c>
      <c r="P106" s="36">
        <f t="shared" si="84"/>
        <v>0</v>
      </c>
      <c r="Q106" s="36">
        <f t="shared" si="84"/>
        <v>0</v>
      </c>
      <c r="R106" s="36">
        <f t="shared" si="84"/>
        <v>0</v>
      </c>
      <c r="S106" s="36">
        <f t="shared" si="84"/>
        <v>0</v>
      </c>
      <c r="T106" s="36">
        <f t="shared" si="84"/>
        <v>0</v>
      </c>
      <c r="U106" s="36">
        <f t="shared" si="84"/>
        <v>0</v>
      </c>
      <c r="V106" s="36">
        <f t="shared" si="84"/>
        <v>0</v>
      </c>
      <c r="W106" s="36">
        <f t="shared" si="84"/>
        <v>0</v>
      </c>
      <c r="X106" s="36">
        <f t="shared" si="84"/>
        <v>0</v>
      </c>
      <c r="Y106" s="36">
        <f t="shared" si="85"/>
        <v>0</v>
      </c>
      <c r="Z106" s="36">
        <f t="shared" si="85"/>
        <v>0</v>
      </c>
      <c r="AA106" s="36">
        <f t="shared" si="85"/>
        <v>0</v>
      </c>
      <c r="AB106" s="36">
        <f t="shared" si="85"/>
        <v>0</v>
      </c>
      <c r="AC106" s="36">
        <f t="shared" si="85"/>
        <v>0</v>
      </c>
      <c r="AD106" s="36">
        <f t="shared" si="85"/>
        <v>0</v>
      </c>
      <c r="AE106" s="36">
        <f t="shared" si="85"/>
        <v>0</v>
      </c>
      <c r="AF106" s="36">
        <f t="shared" si="85"/>
        <v>0</v>
      </c>
      <c r="AG106" s="36">
        <f t="shared" si="85"/>
        <v>0</v>
      </c>
      <c r="AH106" s="36">
        <f t="shared" si="85"/>
        <v>0</v>
      </c>
      <c r="AI106" s="36">
        <f t="shared" si="85"/>
        <v>0</v>
      </c>
      <c r="AJ106" s="36">
        <f t="shared" si="85"/>
        <v>0</v>
      </c>
      <c r="AK106" s="36">
        <f t="shared" si="85"/>
        <v>0</v>
      </c>
      <c r="AL106" s="36">
        <f t="shared" si="85"/>
        <v>0</v>
      </c>
      <c r="AM106" s="36">
        <f t="shared" si="85"/>
        <v>0</v>
      </c>
      <c r="AN106" s="36">
        <f t="shared" si="85"/>
        <v>0</v>
      </c>
      <c r="AO106" s="36">
        <f t="shared" si="86"/>
        <v>0</v>
      </c>
      <c r="AP106" s="36">
        <f t="shared" si="86"/>
        <v>0</v>
      </c>
      <c r="AQ106" s="36">
        <f t="shared" si="86"/>
        <v>0</v>
      </c>
      <c r="AR106" s="36">
        <f t="shared" si="86"/>
        <v>0</v>
      </c>
      <c r="AS106" s="36">
        <f t="shared" si="86"/>
        <v>0</v>
      </c>
      <c r="AT106" s="36">
        <f t="shared" si="86"/>
        <v>0</v>
      </c>
      <c r="AU106" s="36">
        <f t="shared" si="86"/>
        <v>0</v>
      </c>
      <c r="AV106" s="36">
        <f t="shared" si="86"/>
        <v>0</v>
      </c>
      <c r="AW106" s="36">
        <f t="shared" si="86"/>
        <v>0</v>
      </c>
      <c r="AX106" s="36">
        <f t="shared" si="86"/>
        <v>0</v>
      </c>
      <c r="AY106" s="36">
        <f t="shared" si="86"/>
        <v>0</v>
      </c>
      <c r="AZ106" s="36">
        <f t="shared" si="86"/>
        <v>0</v>
      </c>
      <c r="BA106" s="36">
        <f t="shared" si="86"/>
        <v>0</v>
      </c>
      <c r="BB106" s="36">
        <f t="shared" si="86"/>
        <v>0</v>
      </c>
      <c r="BC106" s="36">
        <f t="shared" si="86"/>
        <v>0</v>
      </c>
      <c r="BD106" s="36">
        <f t="shared" si="86"/>
        <v>0</v>
      </c>
      <c r="BE106" s="36">
        <f t="shared" si="87"/>
        <v>0</v>
      </c>
      <c r="BF106" s="36">
        <f t="shared" si="87"/>
        <v>0</v>
      </c>
      <c r="BG106" s="36">
        <f t="shared" si="87"/>
        <v>0</v>
      </c>
      <c r="BH106" s="36">
        <f t="shared" si="87"/>
        <v>0</v>
      </c>
      <c r="BI106" s="36">
        <f t="shared" si="87"/>
        <v>0</v>
      </c>
      <c r="BJ106" s="36">
        <f t="shared" si="87"/>
        <v>0</v>
      </c>
      <c r="BK106" s="36">
        <f t="shared" si="87"/>
        <v>0</v>
      </c>
      <c r="BL106" s="36">
        <f t="shared" si="87"/>
        <v>0</v>
      </c>
      <c r="BM106" s="36">
        <f t="shared" si="87"/>
        <v>0</v>
      </c>
      <c r="BN106" s="36">
        <f t="shared" si="87"/>
        <v>0</v>
      </c>
      <c r="BO106" s="36">
        <f t="shared" si="87"/>
        <v>0</v>
      </c>
      <c r="BP106" s="36">
        <f t="shared" si="87"/>
        <v>0</v>
      </c>
      <c r="BQ106" s="36">
        <f t="shared" si="87"/>
        <v>0</v>
      </c>
      <c r="BR106" s="36">
        <f t="shared" si="87"/>
        <v>0</v>
      </c>
      <c r="BS106" s="36">
        <f t="shared" si="87"/>
        <v>0</v>
      </c>
      <c r="BT106" s="36">
        <f t="shared" si="87"/>
        <v>0</v>
      </c>
      <c r="BU106" s="36">
        <f t="shared" si="88"/>
        <v>0</v>
      </c>
      <c r="BV106" s="36">
        <f t="shared" si="88"/>
        <v>0</v>
      </c>
      <c r="BW106" s="36">
        <f t="shared" si="88"/>
        <v>0</v>
      </c>
      <c r="BX106" s="36">
        <f t="shared" si="88"/>
        <v>0</v>
      </c>
      <c r="BY106" s="36">
        <f t="shared" si="88"/>
        <v>0</v>
      </c>
      <c r="BZ106" s="36">
        <f t="shared" si="88"/>
        <v>0</v>
      </c>
      <c r="CA106" s="36">
        <f t="shared" si="88"/>
        <v>0</v>
      </c>
      <c r="CC106" s="39"/>
    </row>
    <row r="107" spans="2:81" ht="19.95" hidden="1" customHeight="1" outlineLevel="1" x14ac:dyDescent="0.3">
      <c r="B107" s="19" t="str">
        <f t="shared" si="90"/>
        <v>Ολοκλήρωση</v>
      </c>
      <c r="C107" s="47"/>
      <c r="D107" s="56"/>
      <c r="E107" s="45" t="s">
        <v>10</v>
      </c>
      <c r="F107" s="43"/>
      <c r="G107" s="43"/>
      <c r="H107" s="31">
        <f t="shared" si="89"/>
        <v>0</v>
      </c>
      <c r="I107" s="34">
        <f t="shared" si="84"/>
        <v>0</v>
      </c>
      <c r="J107" s="36">
        <f t="shared" si="84"/>
        <v>0</v>
      </c>
      <c r="K107" s="36">
        <f t="shared" si="84"/>
        <v>0</v>
      </c>
      <c r="L107" s="36">
        <f t="shared" si="84"/>
        <v>0</v>
      </c>
      <c r="M107" s="36">
        <f t="shared" si="84"/>
        <v>0</v>
      </c>
      <c r="N107" s="36">
        <f t="shared" si="84"/>
        <v>0</v>
      </c>
      <c r="O107" s="36">
        <f t="shared" si="84"/>
        <v>0</v>
      </c>
      <c r="P107" s="36">
        <f t="shared" si="84"/>
        <v>0</v>
      </c>
      <c r="Q107" s="36">
        <f t="shared" si="84"/>
        <v>0</v>
      </c>
      <c r="R107" s="36">
        <f t="shared" si="84"/>
        <v>0</v>
      </c>
      <c r="S107" s="36">
        <f t="shared" si="84"/>
        <v>0</v>
      </c>
      <c r="T107" s="36">
        <f t="shared" si="84"/>
        <v>0</v>
      </c>
      <c r="U107" s="36">
        <f t="shared" si="84"/>
        <v>0</v>
      </c>
      <c r="V107" s="36">
        <f t="shared" si="84"/>
        <v>0</v>
      </c>
      <c r="W107" s="36">
        <f t="shared" si="84"/>
        <v>0</v>
      </c>
      <c r="X107" s="36">
        <f t="shared" si="84"/>
        <v>0</v>
      </c>
      <c r="Y107" s="36">
        <f t="shared" si="85"/>
        <v>0</v>
      </c>
      <c r="Z107" s="36">
        <f t="shared" si="85"/>
        <v>0</v>
      </c>
      <c r="AA107" s="36">
        <f t="shared" si="85"/>
        <v>0</v>
      </c>
      <c r="AB107" s="36">
        <f t="shared" si="85"/>
        <v>0</v>
      </c>
      <c r="AC107" s="36">
        <f t="shared" si="85"/>
        <v>0</v>
      </c>
      <c r="AD107" s="36">
        <f t="shared" si="85"/>
        <v>0</v>
      </c>
      <c r="AE107" s="36">
        <f t="shared" si="85"/>
        <v>0</v>
      </c>
      <c r="AF107" s="36">
        <f t="shared" si="85"/>
        <v>0</v>
      </c>
      <c r="AG107" s="36">
        <f t="shared" si="85"/>
        <v>0</v>
      </c>
      <c r="AH107" s="36">
        <f t="shared" si="85"/>
        <v>0</v>
      </c>
      <c r="AI107" s="36">
        <f t="shared" si="85"/>
        <v>0</v>
      </c>
      <c r="AJ107" s="36">
        <f t="shared" si="85"/>
        <v>0</v>
      </c>
      <c r="AK107" s="36">
        <f t="shared" si="85"/>
        <v>0</v>
      </c>
      <c r="AL107" s="36">
        <f t="shared" si="85"/>
        <v>0</v>
      </c>
      <c r="AM107" s="36">
        <f t="shared" si="85"/>
        <v>0</v>
      </c>
      <c r="AN107" s="36">
        <f t="shared" si="85"/>
        <v>0</v>
      </c>
      <c r="AO107" s="36">
        <f t="shared" si="86"/>
        <v>0</v>
      </c>
      <c r="AP107" s="36">
        <f t="shared" si="86"/>
        <v>0</v>
      </c>
      <c r="AQ107" s="36">
        <f t="shared" si="86"/>
        <v>0</v>
      </c>
      <c r="AR107" s="36">
        <f t="shared" si="86"/>
        <v>0</v>
      </c>
      <c r="AS107" s="36">
        <f t="shared" si="86"/>
        <v>0</v>
      </c>
      <c r="AT107" s="36">
        <f t="shared" si="86"/>
        <v>0</v>
      </c>
      <c r="AU107" s="36">
        <f t="shared" si="86"/>
        <v>0</v>
      </c>
      <c r="AV107" s="36">
        <f t="shared" si="86"/>
        <v>0</v>
      </c>
      <c r="AW107" s="36">
        <f t="shared" si="86"/>
        <v>0</v>
      </c>
      <c r="AX107" s="36">
        <f t="shared" si="86"/>
        <v>0</v>
      </c>
      <c r="AY107" s="36">
        <f t="shared" si="86"/>
        <v>0</v>
      </c>
      <c r="AZ107" s="36">
        <f t="shared" si="86"/>
        <v>0</v>
      </c>
      <c r="BA107" s="36">
        <f t="shared" si="86"/>
        <v>0</v>
      </c>
      <c r="BB107" s="36">
        <f t="shared" si="86"/>
        <v>0</v>
      </c>
      <c r="BC107" s="36">
        <f t="shared" si="86"/>
        <v>0</v>
      </c>
      <c r="BD107" s="36">
        <f t="shared" si="86"/>
        <v>0</v>
      </c>
      <c r="BE107" s="36">
        <f t="shared" si="87"/>
        <v>0</v>
      </c>
      <c r="BF107" s="36">
        <f t="shared" si="87"/>
        <v>0</v>
      </c>
      <c r="BG107" s="36">
        <f t="shared" si="87"/>
        <v>0</v>
      </c>
      <c r="BH107" s="36">
        <f t="shared" si="87"/>
        <v>0</v>
      </c>
      <c r="BI107" s="36">
        <f t="shared" si="87"/>
        <v>0</v>
      </c>
      <c r="BJ107" s="36">
        <f t="shared" si="87"/>
        <v>0</v>
      </c>
      <c r="BK107" s="36">
        <f t="shared" si="87"/>
        <v>0</v>
      </c>
      <c r="BL107" s="36">
        <f t="shared" si="87"/>
        <v>0</v>
      </c>
      <c r="BM107" s="36">
        <f t="shared" si="87"/>
        <v>0</v>
      </c>
      <c r="BN107" s="36">
        <f t="shared" si="87"/>
        <v>0</v>
      </c>
      <c r="BO107" s="36">
        <f t="shared" si="87"/>
        <v>0</v>
      </c>
      <c r="BP107" s="36">
        <f t="shared" si="87"/>
        <v>0</v>
      </c>
      <c r="BQ107" s="36">
        <f t="shared" si="87"/>
        <v>0</v>
      </c>
      <c r="BR107" s="36">
        <f t="shared" si="87"/>
        <v>0</v>
      </c>
      <c r="BS107" s="36">
        <f t="shared" si="87"/>
        <v>0</v>
      </c>
      <c r="BT107" s="36">
        <f t="shared" si="87"/>
        <v>0</v>
      </c>
      <c r="BU107" s="36">
        <f t="shared" si="88"/>
        <v>0</v>
      </c>
      <c r="BV107" s="36">
        <f t="shared" si="88"/>
        <v>0</v>
      </c>
      <c r="BW107" s="36">
        <f t="shared" si="88"/>
        <v>0</v>
      </c>
      <c r="BX107" s="36">
        <f t="shared" si="88"/>
        <v>0</v>
      </c>
      <c r="BY107" s="36">
        <f t="shared" si="88"/>
        <v>0</v>
      </c>
      <c r="BZ107" s="36">
        <f t="shared" si="88"/>
        <v>0</v>
      </c>
      <c r="CA107" s="36">
        <f t="shared" si="88"/>
        <v>0</v>
      </c>
      <c r="CC107" s="39"/>
    </row>
    <row r="108" spans="2:81" ht="18" outlineLevel="1" x14ac:dyDescent="0.3">
      <c r="B108" s="19" t="str">
        <f>E108</f>
        <v>Προδημοπρασιακός</v>
      </c>
      <c r="C108" s="55" t="s">
        <v>35</v>
      </c>
      <c r="D108" s="55" t="s">
        <v>35</v>
      </c>
      <c r="E108" s="45" t="s">
        <v>1</v>
      </c>
      <c r="F108" s="43">
        <v>45658</v>
      </c>
      <c r="G108" s="43">
        <v>45658</v>
      </c>
      <c r="H108" s="31">
        <f t="shared" si="89"/>
        <v>1</v>
      </c>
      <c r="I108" s="34">
        <f t="shared" si="84"/>
        <v>0</v>
      </c>
      <c r="J108" s="35">
        <f t="shared" si="84"/>
        <v>0</v>
      </c>
      <c r="K108" s="36">
        <f t="shared" si="84"/>
        <v>0</v>
      </c>
      <c r="L108" s="36">
        <f t="shared" si="84"/>
        <v>0</v>
      </c>
      <c r="M108" s="36">
        <f t="shared" si="84"/>
        <v>0</v>
      </c>
      <c r="N108" s="36">
        <f t="shared" si="84"/>
        <v>0</v>
      </c>
      <c r="O108" s="36">
        <f t="shared" si="84"/>
        <v>0</v>
      </c>
      <c r="P108" s="36">
        <f t="shared" si="84"/>
        <v>0</v>
      </c>
      <c r="Q108" s="36">
        <f t="shared" si="84"/>
        <v>0</v>
      </c>
      <c r="R108" s="36">
        <f t="shared" si="84"/>
        <v>0</v>
      </c>
      <c r="S108" s="36">
        <f t="shared" si="84"/>
        <v>0</v>
      </c>
      <c r="T108" s="36" t="str">
        <f t="shared" si="84"/>
        <v>Προδημοπρασιακός</v>
      </c>
      <c r="U108" s="36">
        <f t="shared" si="84"/>
        <v>0</v>
      </c>
      <c r="V108" s="36">
        <f t="shared" si="84"/>
        <v>0</v>
      </c>
      <c r="W108" s="36">
        <f t="shared" si="84"/>
        <v>0</v>
      </c>
      <c r="X108" s="36">
        <f t="shared" si="84"/>
        <v>0</v>
      </c>
      <c r="Y108" s="36">
        <f t="shared" si="85"/>
        <v>0</v>
      </c>
      <c r="Z108" s="36">
        <f t="shared" si="85"/>
        <v>0</v>
      </c>
      <c r="AA108" s="36">
        <f t="shared" si="85"/>
        <v>0</v>
      </c>
      <c r="AB108" s="36">
        <f t="shared" si="85"/>
        <v>0</v>
      </c>
      <c r="AC108" s="36">
        <f t="shared" si="85"/>
        <v>0</v>
      </c>
      <c r="AD108" s="36">
        <f t="shared" si="85"/>
        <v>0</v>
      </c>
      <c r="AE108" s="36">
        <f t="shared" si="85"/>
        <v>0</v>
      </c>
      <c r="AF108" s="36">
        <f t="shared" si="85"/>
        <v>0</v>
      </c>
      <c r="AG108" s="36">
        <f t="shared" si="85"/>
        <v>0</v>
      </c>
      <c r="AH108" s="36">
        <f t="shared" si="85"/>
        <v>0</v>
      </c>
      <c r="AI108" s="36">
        <f t="shared" si="85"/>
        <v>0</v>
      </c>
      <c r="AJ108" s="36">
        <f t="shared" si="85"/>
        <v>0</v>
      </c>
      <c r="AK108" s="36">
        <f t="shared" si="85"/>
        <v>0</v>
      </c>
      <c r="AL108" s="36">
        <f t="shared" si="85"/>
        <v>0</v>
      </c>
      <c r="AM108" s="36">
        <f t="shared" si="85"/>
        <v>0</v>
      </c>
      <c r="AN108" s="36">
        <f t="shared" si="85"/>
        <v>0</v>
      </c>
      <c r="AO108" s="36">
        <f t="shared" si="86"/>
        <v>0</v>
      </c>
      <c r="AP108" s="36">
        <f t="shared" si="86"/>
        <v>0</v>
      </c>
      <c r="AQ108" s="36">
        <f t="shared" si="86"/>
        <v>0</v>
      </c>
      <c r="AR108" s="36">
        <f t="shared" si="86"/>
        <v>0</v>
      </c>
      <c r="AS108" s="36">
        <f t="shared" si="86"/>
        <v>0</v>
      </c>
      <c r="AT108" s="36">
        <f t="shared" si="86"/>
        <v>0</v>
      </c>
      <c r="AU108" s="36">
        <f t="shared" si="86"/>
        <v>0</v>
      </c>
      <c r="AV108" s="36">
        <f t="shared" si="86"/>
        <v>0</v>
      </c>
      <c r="AW108" s="36">
        <f t="shared" si="86"/>
        <v>0</v>
      </c>
      <c r="AX108" s="36">
        <f t="shared" si="86"/>
        <v>0</v>
      </c>
      <c r="AY108" s="36">
        <f t="shared" si="86"/>
        <v>0</v>
      </c>
      <c r="AZ108" s="36">
        <f t="shared" si="86"/>
        <v>0</v>
      </c>
      <c r="BA108" s="36">
        <f t="shared" si="86"/>
        <v>0</v>
      </c>
      <c r="BB108" s="36">
        <f t="shared" si="86"/>
        <v>0</v>
      </c>
      <c r="BC108" s="36">
        <f t="shared" si="86"/>
        <v>0</v>
      </c>
      <c r="BD108" s="36">
        <f t="shared" si="86"/>
        <v>0</v>
      </c>
      <c r="BE108" s="36">
        <f t="shared" si="87"/>
        <v>0</v>
      </c>
      <c r="BF108" s="36">
        <f t="shared" si="87"/>
        <v>0</v>
      </c>
      <c r="BG108" s="36">
        <f t="shared" si="87"/>
        <v>0</v>
      </c>
      <c r="BH108" s="36">
        <f t="shared" si="87"/>
        <v>0</v>
      </c>
      <c r="BI108" s="36">
        <f t="shared" si="87"/>
        <v>0</v>
      </c>
      <c r="BJ108" s="36">
        <f t="shared" si="87"/>
        <v>0</v>
      </c>
      <c r="BK108" s="36">
        <f t="shared" si="87"/>
        <v>0</v>
      </c>
      <c r="BL108" s="36">
        <f t="shared" si="87"/>
        <v>0</v>
      </c>
      <c r="BM108" s="36">
        <f t="shared" si="87"/>
        <v>0</v>
      </c>
      <c r="BN108" s="36">
        <f t="shared" si="87"/>
        <v>0</v>
      </c>
      <c r="BO108" s="36">
        <f t="shared" si="87"/>
        <v>0</v>
      </c>
      <c r="BP108" s="36">
        <f t="shared" si="87"/>
        <v>0</v>
      </c>
      <c r="BQ108" s="36">
        <f t="shared" si="87"/>
        <v>0</v>
      </c>
      <c r="BR108" s="36">
        <f t="shared" si="87"/>
        <v>0</v>
      </c>
      <c r="BS108" s="36">
        <f t="shared" si="87"/>
        <v>0</v>
      </c>
      <c r="BT108" s="36">
        <f t="shared" si="87"/>
        <v>0</v>
      </c>
      <c r="BU108" s="36">
        <f t="shared" si="88"/>
        <v>0</v>
      </c>
      <c r="BV108" s="36">
        <f t="shared" si="88"/>
        <v>0</v>
      </c>
      <c r="BW108" s="36">
        <f t="shared" si="88"/>
        <v>0</v>
      </c>
      <c r="BX108" s="36">
        <f t="shared" si="88"/>
        <v>0</v>
      </c>
      <c r="BY108" s="36">
        <f t="shared" si="88"/>
        <v>0</v>
      </c>
      <c r="BZ108" s="36">
        <f t="shared" si="88"/>
        <v>0</v>
      </c>
      <c r="CA108" s="36">
        <f t="shared" si="88"/>
        <v>0</v>
      </c>
      <c r="CC108" s="39"/>
    </row>
    <row r="109" spans="2:81" ht="19.5" customHeight="1" outlineLevel="1" x14ac:dyDescent="0.3">
      <c r="B109" s="19" t="str">
        <f t="shared" ref="B109:B113" si="91">E109</f>
        <v>Δημοπράτηση</v>
      </c>
      <c r="C109" s="55"/>
      <c r="D109" s="55"/>
      <c r="E109" s="45" t="s">
        <v>2</v>
      </c>
      <c r="F109" s="43">
        <v>45689</v>
      </c>
      <c r="G109" s="43">
        <v>45901</v>
      </c>
      <c r="H109" s="31">
        <f t="shared" si="89"/>
        <v>8</v>
      </c>
      <c r="I109" s="34">
        <f t="shared" si="84"/>
        <v>0</v>
      </c>
      <c r="J109" s="36">
        <f t="shared" si="84"/>
        <v>0</v>
      </c>
      <c r="K109" s="36">
        <f t="shared" si="84"/>
        <v>0</v>
      </c>
      <c r="L109" s="36">
        <f t="shared" si="84"/>
        <v>0</v>
      </c>
      <c r="M109" s="36">
        <f t="shared" si="84"/>
        <v>0</v>
      </c>
      <c r="N109" s="36">
        <f t="shared" si="84"/>
        <v>0</v>
      </c>
      <c r="O109" s="36">
        <f t="shared" si="84"/>
        <v>0</v>
      </c>
      <c r="P109" s="36">
        <f t="shared" si="84"/>
        <v>0</v>
      </c>
      <c r="Q109" s="36">
        <f t="shared" si="84"/>
        <v>0</v>
      </c>
      <c r="R109" s="36">
        <f t="shared" si="84"/>
        <v>0</v>
      </c>
      <c r="S109" s="36">
        <f t="shared" si="84"/>
        <v>0</v>
      </c>
      <c r="T109" s="36">
        <f t="shared" si="84"/>
        <v>0</v>
      </c>
      <c r="U109" s="36" t="str">
        <f t="shared" si="84"/>
        <v>Δημοπράτηση</v>
      </c>
      <c r="V109" s="36" t="str">
        <f t="shared" si="84"/>
        <v>Δημοπράτηση</v>
      </c>
      <c r="W109" s="36" t="str">
        <f t="shared" si="84"/>
        <v>Δημοπράτηση</v>
      </c>
      <c r="X109" s="36" t="str">
        <f t="shared" si="84"/>
        <v>Δημοπράτηση</v>
      </c>
      <c r="Y109" s="36" t="str">
        <f t="shared" si="85"/>
        <v>Δημοπράτηση</v>
      </c>
      <c r="Z109" s="36" t="str">
        <f t="shared" si="85"/>
        <v>Δημοπράτηση</v>
      </c>
      <c r="AA109" s="36" t="str">
        <f t="shared" si="85"/>
        <v>Δημοπράτηση</v>
      </c>
      <c r="AB109" s="36" t="str">
        <f t="shared" si="85"/>
        <v>Δημοπράτηση</v>
      </c>
      <c r="AC109" s="36">
        <f t="shared" si="85"/>
        <v>0</v>
      </c>
      <c r="AD109" s="36">
        <f t="shared" si="85"/>
        <v>0</v>
      </c>
      <c r="AE109" s="36">
        <f t="shared" si="85"/>
        <v>0</v>
      </c>
      <c r="AF109" s="36">
        <f t="shared" si="85"/>
        <v>0</v>
      </c>
      <c r="AG109" s="36">
        <f t="shared" si="85"/>
        <v>0</v>
      </c>
      <c r="AH109" s="36">
        <f t="shared" si="85"/>
        <v>0</v>
      </c>
      <c r="AI109" s="36">
        <f t="shared" si="85"/>
        <v>0</v>
      </c>
      <c r="AJ109" s="36">
        <f t="shared" si="85"/>
        <v>0</v>
      </c>
      <c r="AK109" s="36">
        <f t="shared" si="85"/>
        <v>0</v>
      </c>
      <c r="AL109" s="36">
        <f t="shared" si="85"/>
        <v>0</v>
      </c>
      <c r="AM109" s="36">
        <f t="shared" si="85"/>
        <v>0</v>
      </c>
      <c r="AN109" s="36">
        <f t="shared" si="85"/>
        <v>0</v>
      </c>
      <c r="AO109" s="36">
        <f t="shared" si="86"/>
        <v>0</v>
      </c>
      <c r="AP109" s="36">
        <f t="shared" si="86"/>
        <v>0</v>
      </c>
      <c r="AQ109" s="36">
        <f t="shared" si="86"/>
        <v>0</v>
      </c>
      <c r="AR109" s="36">
        <f t="shared" si="86"/>
        <v>0</v>
      </c>
      <c r="AS109" s="36">
        <f t="shared" si="86"/>
        <v>0</v>
      </c>
      <c r="AT109" s="36">
        <f t="shared" si="86"/>
        <v>0</v>
      </c>
      <c r="AU109" s="36">
        <f t="shared" si="86"/>
        <v>0</v>
      </c>
      <c r="AV109" s="36">
        <f t="shared" si="86"/>
        <v>0</v>
      </c>
      <c r="AW109" s="36">
        <f t="shared" si="86"/>
        <v>0</v>
      </c>
      <c r="AX109" s="36">
        <f t="shared" si="86"/>
        <v>0</v>
      </c>
      <c r="AY109" s="36">
        <f t="shared" si="86"/>
        <v>0</v>
      </c>
      <c r="AZ109" s="36">
        <f t="shared" si="86"/>
        <v>0</v>
      </c>
      <c r="BA109" s="36">
        <f t="shared" si="86"/>
        <v>0</v>
      </c>
      <c r="BB109" s="36">
        <f t="shared" si="86"/>
        <v>0</v>
      </c>
      <c r="BC109" s="36">
        <f t="shared" si="86"/>
        <v>0</v>
      </c>
      <c r="BD109" s="36">
        <f t="shared" si="86"/>
        <v>0</v>
      </c>
      <c r="BE109" s="36">
        <f t="shared" si="87"/>
        <v>0</v>
      </c>
      <c r="BF109" s="36">
        <f t="shared" si="87"/>
        <v>0</v>
      </c>
      <c r="BG109" s="36">
        <f t="shared" si="87"/>
        <v>0</v>
      </c>
      <c r="BH109" s="36">
        <f t="shared" si="87"/>
        <v>0</v>
      </c>
      <c r="BI109" s="36">
        <f t="shared" si="87"/>
        <v>0</v>
      </c>
      <c r="BJ109" s="36">
        <f t="shared" si="87"/>
        <v>0</v>
      </c>
      <c r="BK109" s="36">
        <f t="shared" si="87"/>
        <v>0</v>
      </c>
      <c r="BL109" s="36">
        <f t="shared" si="87"/>
        <v>0</v>
      </c>
      <c r="BM109" s="36">
        <f t="shared" si="87"/>
        <v>0</v>
      </c>
      <c r="BN109" s="36">
        <f t="shared" si="87"/>
        <v>0</v>
      </c>
      <c r="BO109" s="36">
        <f t="shared" si="87"/>
        <v>0</v>
      </c>
      <c r="BP109" s="36">
        <f t="shared" si="87"/>
        <v>0</v>
      </c>
      <c r="BQ109" s="36">
        <f t="shared" si="88"/>
        <v>0</v>
      </c>
      <c r="BR109" s="36">
        <f t="shared" si="88"/>
        <v>0</v>
      </c>
      <c r="BS109" s="36">
        <f t="shared" si="88"/>
        <v>0</v>
      </c>
      <c r="BT109" s="36">
        <f t="shared" si="88"/>
        <v>0</v>
      </c>
      <c r="BU109" s="36">
        <f t="shared" si="88"/>
        <v>0</v>
      </c>
      <c r="BV109" s="36">
        <f t="shared" si="88"/>
        <v>0</v>
      </c>
      <c r="BW109" s="36">
        <f t="shared" si="88"/>
        <v>0</v>
      </c>
      <c r="BX109" s="36">
        <f t="shared" si="88"/>
        <v>0</v>
      </c>
      <c r="BY109" s="36">
        <f t="shared" si="88"/>
        <v>0</v>
      </c>
      <c r="BZ109" s="36">
        <f t="shared" si="88"/>
        <v>0</v>
      </c>
      <c r="CA109" s="36">
        <f t="shared" si="88"/>
        <v>0</v>
      </c>
      <c r="CC109" s="39"/>
    </row>
    <row r="110" spans="2:81" ht="19.5" customHeight="1" outlineLevel="1" x14ac:dyDescent="0.3">
      <c r="B110" s="19" t="str">
        <f t="shared" si="91"/>
        <v>Προσυμβατικός</v>
      </c>
      <c r="C110" s="55"/>
      <c r="D110" s="55"/>
      <c r="E110" s="45" t="s">
        <v>3</v>
      </c>
      <c r="F110" s="43">
        <v>45931</v>
      </c>
      <c r="G110" s="43">
        <v>45931</v>
      </c>
      <c r="H110" s="31">
        <f t="shared" si="89"/>
        <v>1</v>
      </c>
      <c r="I110" s="34">
        <f t="shared" si="84"/>
        <v>0</v>
      </c>
      <c r="J110" s="36">
        <f t="shared" si="84"/>
        <v>0</v>
      </c>
      <c r="K110" s="36">
        <f t="shared" si="84"/>
        <v>0</v>
      </c>
      <c r="L110" s="36">
        <f t="shared" si="84"/>
        <v>0</v>
      </c>
      <c r="M110" s="36">
        <f t="shared" si="84"/>
        <v>0</v>
      </c>
      <c r="N110" s="36">
        <f t="shared" si="84"/>
        <v>0</v>
      </c>
      <c r="O110" s="36">
        <f t="shared" si="84"/>
        <v>0</v>
      </c>
      <c r="P110" s="36">
        <f t="shared" si="84"/>
        <v>0</v>
      </c>
      <c r="Q110" s="36">
        <f t="shared" si="84"/>
        <v>0</v>
      </c>
      <c r="R110" s="36">
        <f t="shared" si="84"/>
        <v>0</v>
      </c>
      <c r="S110" s="36">
        <f t="shared" si="84"/>
        <v>0</v>
      </c>
      <c r="T110" s="36">
        <f t="shared" si="84"/>
        <v>0</v>
      </c>
      <c r="U110" s="36">
        <f t="shared" si="84"/>
        <v>0</v>
      </c>
      <c r="V110" s="36">
        <f t="shared" si="84"/>
        <v>0</v>
      </c>
      <c r="W110" s="36">
        <f t="shared" si="84"/>
        <v>0</v>
      </c>
      <c r="X110" s="36">
        <f t="shared" ref="X110" si="92">IF(AND(($F110&lt;=X$8),($G110&gt;=X$8)),$B110,0)</f>
        <v>0</v>
      </c>
      <c r="Y110" s="36">
        <f t="shared" si="85"/>
        <v>0</v>
      </c>
      <c r="Z110" s="36">
        <f t="shared" si="85"/>
        <v>0</v>
      </c>
      <c r="AA110" s="36">
        <f t="shared" si="85"/>
        <v>0</v>
      </c>
      <c r="AB110" s="36">
        <f t="shared" si="85"/>
        <v>0</v>
      </c>
      <c r="AC110" s="36" t="str">
        <f t="shared" si="85"/>
        <v>Προσυμβατικός</v>
      </c>
      <c r="AD110" s="36">
        <f t="shared" si="85"/>
        <v>0</v>
      </c>
      <c r="AE110" s="36">
        <f t="shared" si="85"/>
        <v>0</v>
      </c>
      <c r="AF110" s="36">
        <f t="shared" si="85"/>
        <v>0</v>
      </c>
      <c r="AG110" s="36">
        <f t="shared" si="85"/>
        <v>0</v>
      </c>
      <c r="AH110" s="36">
        <f t="shared" si="85"/>
        <v>0</v>
      </c>
      <c r="AI110" s="36">
        <f t="shared" si="85"/>
        <v>0</v>
      </c>
      <c r="AJ110" s="36">
        <f t="shared" si="85"/>
        <v>0</v>
      </c>
      <c r="AK110" s="36">
        <f t="shared" si="85"/>
        <v>0</v>
      </c>
      <c r="AL110" s="36">
        <f t="shared" si="85"/>
        <v>0</v>
      </c>
      <c r="AM110" s="36">
        <f t="shared" si="85"/>
        <v>0</v>
      </c>
      <c r="AN110" s="36">
        <f t="shared" ref="AN110" si="93">IF(AND(($F110&lt;=AN$8),($G110&gt;=AN$8)),$B110,0)</f>
        <v>0</v>
      </c>
      <c r="AO110" s="36">
        <f t="shared" si="86"/>
        <v>0</v>
      </c>
      <c r="AP110" s="36">
        <f t="shared" si="86"/>
        <v>0</v>
      </c>
      <c r="AQ110" s="36">
        <f t="shared" si="86"/>
        <v>0</v>
      </c>
      <c r="AR110" s="36">
        <f t="shared" si="86"/>
        <v>0</v>
      </c>
      <c r="AS110" s="36">
        <f t="shared" si="86"/>
        <v>0</v>
      </c>
      <c r="AT110" s="36">
        <f t="shared" si="86"/>
        <v>0</v>
      </c>
      <c r="AU110" s="36">
        <f t="shared" si="86"/>
        <v>0</v>
      </c>
      <c r="AV110" s="36">
        <f t="shared" si="86"/>
        <v>0</v>
      </c>
      <c r="AW110" s="36">
        <f t="shared" si="86"/>
        <v>0</v>
      </c>
      <c r="AX110" s="36">
        <f t="shared" si="86"/>
        <v>0</v>
      </c>
      <c r="AY110" s="36">
        <f t="shared" si="86"/>
        <v>0</v>
      </c>
      <c r="AZ110" s="36">
        <f t="shared" si="86"/>
        <v>0</v>
      </c>
      <c r="BA110" s="36">
        <f t="shared" si="86"/>
        <v>0</v>
      </c>
      <c r="BB110" s="36">
        <f t="shared" si="86"/>
        <v>0</v>
      </c>
      <c r="BC110" s="36">
        <f t="shared" si="86"/>
        <v>0</v>
      </c>
      <c r="BD110" s="36">
        <f t="shared" ref="BD110" si="94">IF(AND(($F110&lt;=BD$8),($G110&gt;=BD$8)),$B110,0)</f>
        <v>0</v>
      </c>
      <c r="BE110" s="36">
        <f t="shared" si="87"/>
        <v>0</v>
      </c>
      <c r="BF110" s="36">
        <f t="shared" si="87"/>
        <v>0</v>
      </c>
      <c r="BG110" s="36">
        <f t="shared" si="87"/>
        <v>0</v>
      </c>
      <c r="BH110" s="36">
        <f t="shared" si="87"/>
        <v>0</v>
      </c>
      <c r="BI110" s="36">
        <f t="shared" si="87"/>
        <v>0</v>
      </c>
      <c r="BJ110" s="36">
        <f t="shared" si="87"/>
        <v>0</v>
      </c>
      <c r="BK110" s="36">
        <f t="shared" si="87"/>
        <v>0</v>
      </c>
      <c r="BL110" s="36">
        <f t="shared" si="87"/>
        <v>0</v>
      </c>
      <c r="BM110" s="36">
        <f t="shared" si="87"/>
        <v>0</v>
      </c>
      <c r="BN110" s="36">
        <f t="shared" si="87"/>
        <v>0</v>
      </c>
      <c r="BO110" s="36">
        <f t="shared" si="87"/>
        <v>0</v>
      </c>
      <c r="BP110" s="36">
        <f t="shared" si="87"/>
        <v>0</v>
      </c>
      <c r="BQ110" s="36">
        <f t="shared" si="88"/>
        <v>0</v>
      </c>
      <c r="BR110" s="36">
        <f t="shared" si="88"/>
        <v>0</v>
      </c>
      <c r="BS110" s="36">
        <f t="shared" si="88"/>
        <v>0</v>
      </c>
      <c r="BT110" s="36">
        <f t="shared" si="88"/>
        <v>0</v>
      </c>
      <c r="BU110" s="36">
        <f t="shared" si="88"/>
        <v>0</v>
      </c>
      <c r="BV110" s="36">
        <f t="shared" si="88"/>
        <v>0</v>
      </c>
      <c r="BW110" s="36">
        <f t="shared" si="88"/>
        <v>0</v>
      </c>
      <c r="BX110" s="36">
        <f t="shared" si="88"/>
        <v>0</v>
      </c>
      <c r="BY110" s="36">
        <f t="shared" si="88"/>
        <v>0</v>
      </c>
      <c r="BZ110" s="36">
        <f t="shared" si="88"/>
        <v>0</v>
      </c>
      <c r="CA110" s="36">
        <f t="shared" si="88"/>
        <v>0</v>
      </c>
      <c r="CC110" s="39"/>
    </row>
    <row r="111" spans="2:81" ht="19.5" customHeight="1" outlineLevel="1" x14ac:dyDescent="0.3">
      <c r="B111" s="19" t="str">
        <f t="shared" si="91"/>
        <v>Σύμβαση</v>
      </c>
      <c r="C111" s="55"/>
      <c r="D111" s="55"/>
      <c r="E111" s="45" t="s">
        <v>8</v>
      </c>
      <c r="F111" s="43">
        <v>45962</v>
      </c>
      <c r="G111" s="43">
        <v>45962</v>
      </c>
      <c r="H111" s="31">
        <f t="shared" si="89"/>
        <v>1</v>
      </c>
      <c r="I111" s="34">
        <f t="shared" ref="I111:X113" si="95">IF(AND(($F111&lt;=I$8),($G111&gt;=I$8)),$B111,0)</f>
        <v>0</v>
      </c>
      <c r="J111" s="36">
        <f t="shared" si="95"/>
        <v>0</v>
      </c>
      <c r="K111" s="36">
        <f t="shared" si="95"/>
        <v>0</v>
      </c>
      <c r="L111" s="36">
        <f t="shared" si="95"/>
        <v>0</v>
      </c>
      <c r="M111" s="36">
        <f t="shared" si="95"/>
        <v>0</v>
      </c>
      <c r="N111" s="36">
        <f t="shared" si="95"/>
        <v>0</v>
      </c>
      <c r="O111" s="36">
        <f t="shared" si="95"/>
        <v>0</v>
      </c>
      <c r="P111" s="36">
        <f t="shared" si="95"/>
        <v>0</v>
      </c>
      <c r="Q111" s="36">
        <f t="shared" si="95"/>
        <v>0</v>
      </c>
      <c r="R111" s="36">
        <f t="shared" si="95"/>
        <v>0</v>
      </c>
      <c r="S111" s="36">
        <f t="shared" si="95"/>
        <v>0</v>
      </c>
      <c r="T111" s="36">
        <f t="shared" si="95"/>
        <v>0</v>
      </c>
      <c r="U111" s="36">
        <f t="shared" si="95"/>
        <v>0</v>
      </c>
      <c r="V111" s="36">
        <f t="shared" si="95"/>
        <v>0</v>
      </c>
      <c r="W111" s="36">
        <f t="shared" si="95"/>
        <v>0</v>
      </c>
      <c r="X111" s="36">
        <f t="shared" si="95"/>
        <v>0</v>
      </c>
      <c r="Y111" s="36">
        <f t="shared" ref="Y111:AN113" si="96">IF(AND(($F111&lt;=Y$8),($G111&gt;=Y$8)),$B111,0)</f>
        <v>0</v>
      </c>
      <c r="Z111" s="36">
        <f t="shared" si="96"/>
        <v>0</v>
      </c>
      <c r="AA111" s="36">
        <f t="shared" si="96"/>
        <v>0</v>
      </c>
      <c r="AB111" s="36">
        <f t="shared" si="96"/>
        <v>0</v>
      </c>
      <c r="AC111" s="36">
        <f t="shared" si="96"/>
        <v>0</v>
      </c>
      <c r="AD111" s="36" t="str">
        <f t="shared" si="96"/>
        <v>Σύμβαση</v>
      </c>
      <c r="AE111" s="36">
        <f t="shared" si="96"/>
        <v>0</v>
      </c>
      <c r="AF111" s="36">
        <f t="shared" si="96"/>
        <v>0</v>
      </c>
      <c r="AG111" s="36">
        <f t="shared" si="96"/>
        <v>0</v>
      </c>
      <c r="AH111" s="36">
        <f t="shared" si="96"/>
        <v>0</v>
      </c>
      <c r="AI111" s="36">
        <f t="shared" si="96"/>
        <v>0</v>
      </c>
      <c r="AJ111" s="36">
        <f t="shared" si="96"/>
        <v>0</v>
      </c>
      <c r="AK111" s="36">
        <f t="shared" si="96"/>
        <v>0</v>
      </c>
      <c r="AL111" s="36">
        <f t="shared" si="96"/>
        <v>0</v>
      </c>
      <c r="AM111" s="36">
        <f t="shared" si="96"/>
        <v>0</v>
      </c>
      <c r="AN111" s="36">
        <f t="shared" si="96"/>
        <v>0</v>
      </c>
      <c r="AO111" s="36">
        <f t="shared" ref="AO111:BD113" si="97">IF(AND(($F111&lt;=AO$8),($G111&gt;=AO$8)),$B111,0)</f>
        <v>0</v>
      </c>
      <c r="AP111" s="36">
        <f t="shared" si="97"/>
        <v>0</v>
      </c>
      <c r="AQ111" s="36">
        <f t="shared" si="97"/>
        <v>0</v>
      </c>
      <c r="AR111" s="36">
        <f t="shared" si="97"/>
        <v>0</v>
      </c>
      <c r="AS111" s="36">
        <f t="shared" si="97"/>
        <v>0</v>
      </c>
      <c r="AT111" s="36">
        <f t="shared" si="97"/>
        <v>0</v>
      </c>
      <c r="AU111" s="36">
        <f t="shared" si="97"/>
        <v>0</v>
      </c>
      <c r="AV111" s="36">
        <f t="shared" si="97"/>
        <v>0</v>
      </c>
      <c r="AW111" s="36">
        <f t="shared" si="97"/>
        <v>0</v>
      </c>
      <c r="AX111" s="36">
        <f t="shared" si="97"/>
        <v>0</v>
      </c>
      <c r="AY111" s="36">
        <f t="shared" si="97"/>
        <v>0</v>
      </c>
      <c r="AZ111" s="36">
        <f t="shared" si="97"/>
        <v>0</v>
      </c>
      <c r="BA111" s="36">
        <f t="shared" si="97"/>
        <v>0</v>
      </c>
      <c r="BB111" s="36">
        <f t="shared" si="97"/>
        <v>0</v>
      </c>
      <c r="BC111" s="36">
        <f t="shared" si="97"/>
        <v>0</v>
      </c>
      <c r="BD111" s="36">
        <f t="shared" si="97"/>
        <v>0</v>
      </c>
      <c r="BE111" s="36">
        <f t="shared" si="87"/>
        <v>0</v>
      </c>
      <c r="BF111" s="36">
        <f t="shared" si="87"/>
        <v>0</v>
      </c>
      <c r="BG111" s="36">
        <f t="shared" si="87"/>
        <v>0</v>
      </c>
      <c r="BH111" s="36">
        <f t="shared" si="87"/>
        <v>0</v>
      </c>
      <c r="BI111" s="36">
        <f t="shared" si="87"/>
        <v>0</v>
      </c>
      <c r="BJ111" s="36">
        <f t="shared" si="87"/>
        <v>0</v>
      </c>
      <c r="BK111" s="36">
        <f t="shared" si="87"/>
        <v>0</v>
      </c>
      <c r="BL111" s="36">
        <f t="shared" si="87"/>
        <v>0</v>
      </c>
      <c r="BM111" s="36">
        <f t="shared" si="87"/>
        <v>0</v>
      </c>
      <c r="BN111" s="36">
        <f t="shared" si="87"/>
        <v>0</v>
      </c>
      <c r="BO111" s="36">
        <f t="shared" si="87"/>
        <v>0</v>
      </c>
      <c r="BP111" s="36">
        <f t="shared" si="87"/>
        <v>0</v>
      </c>
      <c r="BQ111" s="36">
        <f t="shared" si="88"/>
        <v>0</v>
      </c>
      <c r="BR111" s="36">
        <f t="shared" si="88"/>
        <v>0</v>
      </c>
      <c r="BS111" s="36">
        <f t="shared" si="88"/>
        <v>0</v>
      </c>
      <c r="BT111" s="36">
        <f t="shared" si="88"/>
        <v>0</v>
      </c>
      <c r="BU111" s="36">
        <f t="shared" si="88"/>
        <v>0</v>
      </c>
      <c r="BV111" s="36">
        <f t="shared" si="88"/>
        <v>0</v>
      </c>
      <c r="BW111" s="36">
        <f t="shared" si="88"/>
        <v>0</v>
      </c>
      <c r="BX111" s="36">
        <f t="shared" si="88"/>
        <v>0</v>
      </c>
      <c r="BY111" s="36">
        <f t="shared" si="88"/>
        <v>0</v>
      </c>
      <c r="BZ111" s="36">
        <f t="shared" si="88"/>
        <v>0</v>
      </c>
      <c r="CA111" s="36">
        <f t="shared" si="88"/>
        <v>0</v>
      </c>
      <c r="CC111" s="39"/>
    </row>
    <row r="112" spans="2:81" ht="19.5" customHeight="1" outlineLevel="1" x14ac:dyDescent="0.3">
      <c r="B112" s="19" t="str">
        <f t="shared" si="91"/>
        <v>Υλοποίηση</v>
      </c>
      <c r="C112" s="55"/>
      <c r="D112" s="55"/>
      <c r="E112" s="45" t="s">
        <v>9</v>
      </c>
      <c r="F112" s="43">
        <v>45992</v>
      </c>
      <c r="G112" s="43">
        <v>46174</v>
      </c>
      <c r="H112" s="31">
        <f t="shared" si="89"/>
        <v>7</v>
      </c>
      <c r="I112" s="34">
        <f t="shared" si="95"/>
        <v>0</v>
      </c>
      <c r="J112" s="36">
        <f t="shared" si="95"/>
        <v>0</v>
      </c>
      <c r="K112" s="36">
        <f t="shared" si="95"/>
        <v>0</v>
      </c>
      <c r="L112" s="36">
        <f t="shared" si="95"/>
        <v>0</v>
      </c>
      <c r="M112" s="36">
        <f t="shared" si="95"/>
        <v>0</v>
      </c>
      <c r="N112" s="36">
        <f t="shared" si="95"/>
        <v>0</v>
      </c>
      <c r="O112" s="36">
        <f t="shared" si="95"/>
        <v>0</v>
      </c>
      <c r="P112" s="36">
        <f t="shared" si="95"/>
        <v>0</v>
      </c>
      <c r="Q112" s="36">
        <f t="shared" si="95"/>
        <v>0</v>
      </c>
      <c r="R112" s="36">
        <f t="shared" si="95"/>
        <v>0</v>
      </c>
      <c r="S112" s="36">
        <f t="shared" si="95"/>
        <v>0</v>
      </c>
      <c r="T112" s="36">
        <f t="shared" si="95"/>
        <v>0</v>
      </c>
      <c r="U112" s="36">
        <f t="shared" si="95"/>
        <v>0</v>
      </c>
      <c r="V112" s="36">
        <f t="shared" si="95"/>
        <v>0</v>
      </c>
      <c r="W112" s="36">
        <f t="shared" si="95"/>
        <v>0</v>
      </c>
      <c r="X112" s="36">
        <f t="shared" si="95"/>
        <v>0</v>
      </c>
      <c r="Y112" s="36">
        <f t="shared" si="96"/>
        <v>0</v>
      </c>
      <c r="Z112" s="36">
        <f t="shared" si="96"/>
        <v>0</v>
      </c>
      <c r="AA112" s="36">
        <f t="shared" si="96"/>
        <v>0</v>
      </c>
      <c r="AB112" s="36">
        <f t="shared" si="96"/>
        <v>0</v>
      </c>
      <c r="AC112" s="36">
        <f t="shared" si="96"/>
        <v>0</v>
      </c>
      <c r="AD112" s="36">
        <f t="shared" si="96"/>
        <v>0</v>
      </c>
      <c r="AE112" s="36" t="str">
        <f t="shared" si="96"/>
        <v>Υλοποίηση</v>
      </c>
      <c r="AF112" s="36" t="str">
        <f t="shared" si="96"/>
        <v>Υλοποίηση</v>
      </c>
      <c r="AG112" s="36" t="str">
        <f t="shared" si="96"/>
        <v>Υλοποίηση</v>
      </c>
      <c r="AH112" s="36" t="str">
        <f t="shared" si="96"/>
        <v>Υλοποίηση</v>
      </c>
      <c r="AI112" s="36" t="str">
        <f t="shared" si="96"/>
        <v>Υλοποίηση</v>
      </c>
      <c r="AJ112" s="36" t="str">
        <f t="shared" si="96"/>
        <v>Υλοποίηση</v>
      </c>
      <c r="AK112" s="36" t="str">
        <f t="shared" si="96"/>
        <v>Υλοποίηση</v>
      </c>
      <c r="AL112" s="36">
        <f t="shared" si="96"/>
        <v>0</v>
      </c>
      <c r="AM112" s="36">
        <f t="shared" si="96"/>
        <v>0</v>
      </c>
      <c r="AN112" s="36">
        <f t="shared" si="96"/>
        <v>0</v>
      </c>
      <c r="AO112" s="36">
        <f t="shared" si="97"/>
        <v>0</v>
      </c>
      <c r="AP112" s="36">
        <f t="shared" si="97"/>
        <v>0</v>
      </c>
      <c r="AQ112" s="36">
        <f t="shared" si="97"/>
        <v>0</v>
      </c>
      <c r="AR112" s="36">
        <f t="shared" si="97"/>
        <v>0</v>
      </c>
      <c r="AS112" s="36">
        <f t="shared" si="97"/>
        <v>0</v>
      </c>
      <c r="AT112" s="36">
        <f t="shared" si="97"/>
        <v>0</v>
      </c>
      <c r="AU112" s="36">
        <f t="shared" si="97"/>
        <v>0</v>
      </c>
      <c r="AV112" s="36">
        <f t="shared" si="97"/>
        <v>0</v>
      </c>
      <c r="AW112" s="36">
        <f t="shared" si="97"/>
        <v>0</v>
      </c>
      <c r="AX112" s="36">
        <f t="shared" si="97"/>
        <v>0</v>
      </c>
      <c r="AY112" s="36">
        <f t="shared" si="97"/>
        <v>0</v>
      </c>
      <c r="AZ112" s="36">
        <f t="shared" si="97"/>
        <v>0</v>
      </c>
      <c r="BA112" s="36">
        <f t="shared" si="97"/>
        <v>0</v>
      </c>
      <c r="BB112" s="36">
        <f t="shared" si="97"/>
        <v>0</v>
      </c>
      <c r="BC112" s="36">
        <f t="shared" si="97"/>
        <v>0</v>
      </c>
      <c r="BD112" s="36">
        <f t="shared" si="97"/>
        <v>0</v>
      </c>
      <c r="BE112" s="36">
        <f t="shared" si="87"/>
        <v>0</v>
      </c>
      <c r="BF112" s="36">
        <f t="shared" si="87"/>
        <v>0</v>
      </c>
      <c r="BG112" s="36">
        <f t="shared" si="87"/>
        <v>0</v>
      </c>
      <c r="BH112" s="36">
        <f t="shared" si="87"/>
        <v>0</v>
      </c>
      <c r="BI112" s="36">
        <f t="shared" si="87"/>
        <v>0</v>
      </c>
      <c r="BJ112" s="36">
        <f t="shared" si="87"/>
        <v>0</v>
      </c>
      <c r="BK112" s="36">
        <f t="shared" si="87"/>
        <v>0</v>
      </c>
      <c r="BL112" s="36">
        <f t="shared" si="87"/>
        <v>0</v>
      </c>
      <c r="BM112" s="36">
        <f t="shared" si="87"/>
        <v>0</v>
      </c>
      <c r="BN112" s="36">
        <f t="shared" si="87"/>
        <v>0</v>
      </c>
      <c r="BO112" s="36">
        <f t="shared" si="87"/>
        <v>0</v>
      </c>
      <c r="BP112" s="36">
        <f t="shared" si="87"/>
        <v>0</v>
      </c>
      <c r="BQ112" s="36">
        <f t="shared" si="88"/>
        <v>0</v>
      </c>
      <c r="BR112" s="36">
        <f t="shared" si="88"/>
        <v>0</v>
      </c>
      <c r="BS112" s="36">
        <f t="shared" si="88"/>
        <v>0</v>
      </c>
      <c r="BT112" s="36">
        <f t="shared" si="88"/>
        <v>0</v>
      </c>
      <c r="BU112" s="36">
        <f t="shared" si="88"/>
        <v>0</v>
      </c>
      <c r="BV112" s="36">
        <f t="shared" si="88"/>
        <v>0</v>
      </c>
      <c r="BW112" s="36">
        <f t="shared" si="88"/>
        <v>0</v>
      </c>
      <c r="BX112" s="36">
        <f t="shared" si="88"/>
        <v>0</v>
      </c>
      <c r="BY112" s="36">
        <f t="shared" si="88"/>
        <v>0</v>
      </c>
      <c r="BZ112" s="36">
        <f t="shared" si="88"/>
        <v>0</v>
      </c>
      <c r="CA112" s="36">
        <f t="shared" si="88"/>
        <v>0</v>
      </c>
      <c r="CC112" s="39"/>
    </row>
    <row r="113" spans="2:81" ht="19.5" customHeight="1" outlineLevel="1" x14ac:dyDescent="0.3">
      <c r="B113" s="19" t="str">
        <f t="shared" si="91"/>
        <v>Ολοκλήρωση</v>
      </c>
      <c r="C113" s="56"/>
      <c r="D113" s="56"/>
      <c r="E113" s="45" t="s">
        <v>10</v>
      </c>
      <c r="F113" s="43">
        <v>46204</v>
      </c>
      <c r="G113" s="43">
        <v>46204</v>
      </c>
      <c r="H113" s="31">
        <f t="shared" si="89"/>
        <v>1</v>
      </c>
      <c r="I113" s="34">
        <f t="shared" si="95"/>
        <v>0</v>
      </c>
      <c r="J113" s="36">
        <f t="shared" si="95"/>
        <v>0</v>
      </c>
      <c r="K113" s="36">
        <f t="shared" si="95"/>
        <v>0</v>
      </c>
      <c r="L113" s="36">
        <f t="shared" si="95"/>
        <v>0</v>
      </c>
      <c r="M113" s="36">
        <f t="shared" si="95"/>
        <v>0</v>
      </c>
      <c r="N113" s="36">
        <f t="shared" si="95"/>
        <v>0</v>
      </c>
      <c r="O113" s="36">
        <f t="shared" si="95"/>
        <v>0</v>
      </c>
      <c r="P113" s="36">
        <f t="shared" si="95"/>
        <v>0</v>
      </c>
      <c r="Q113" s="36">
        <f t="shared" si="95"/>
        <v>0</v>
      </c>
      <c r="R113" s="36">
        <f t="shared" si="95"/>
        <v>0</v>
      </c>
      <c r="S113" s="36">
        <f t="shared" si="95"/>
        <v>0</v>
      </c>
      <c r="T113" s="36">
        <f t="shared" si="95"/>
        <v>0</v>
      </c>
      <c r="U113" s="36">
        <f t="shared" si="95"/>
        <v>0</v>
      </c>
      <c r="V113" s="36">
        <f t="shared" si="95"/>
        <v>0</v>
      </c>
      <c r="W113" s="36">
        <f t="shared" si="95"/>
        <v>0</v>
      </c>
      <c r="X113" s="36">
        <f t="shared" si="95"/>
        <v>0</v>
      </c>
      <c r="Y113" s="36">
        <f t="shared" si="96"/>
        <v>0</v>
      </c>
      <c r="Z113" s="36">
        <f t="shared" si="96"/>
        <v>0</v>
      </c>
      <c r="AA113" s="36">
        <f t="shared" si="96"/>
        <v>0</v>
      </c>
      <c r="AB113" s="36">
        <f t="shared" si="96"/>
        <v>0</v>
      </c>
      <c r="AC113" s="36">
        <f t="shared" si="96"/>
        <v>0</v>
      </c>
      <c r="AD113" s="36">
        <f t="shared" si="96"/>
        <v>0</v>
      </c>
      <c r="AE113" s="36">
        <f t="shared" si="96"/>
        <v>0</v>
      </c>
      <c r="AF113" s="36">
        <f t="shared" si="96"/>
        <v>0</v>
      </c>
      <c r="AG113" s="36">
        <f t="shared" si="96"/>
        <v>0</v>
      </c>
      <c r="AH113" s="36">
        <f t="shared" si="96"/>
        <v>0</v>
      </c>
      <c r="AI113" s="36">
        <f t="shared" si="96"/>
        <v>0</v>
      </c>
      <c r="AJ113" s="36">
        <f t="shared" si="96"/>
        <v>0</v>
      </c>
      <c r="AK113" s="36">
        <f t="shared" si="96"/>
        <v>0</v>
      </c>
      <c r="AL113" s="36" t="str">
        <f t="shared" si="96"/>
        <v>Ολοκλήρωση</v>
      </c>
      <c r="AM113" s="36">
        <f t="shared" si="96"/>
        <v>0</v>
      </c>
      <c r="AN113" s="36">
        <f t="shared" si="96"/>
        <v>0</v>
      </c>
      <c r="AO113" s="36">
        <f t="shared" si="97"/>
        <v>0</v>
      </c>
      <c r="AP113" s="36">
        <f t="shared" si="97"/>
        <v>0</v>
      </c>
      <c r="AQ113" s="36">
        <f t="shared" si="97"/>
        <v>0</v>
      </c>
      <c r="AR113" s="36">
        <f t="shared" si="97"/>
        <v>0</v>
      </c>
      <c r="AS113" s="36">
        <f t="shared" si="97"/>
        <v>0</v>
      </c>
      <c r="AT113" s="36">
        <f t="shared" si="97"/>
        <v>0</v>
      </c>
      <c r="AU113" s="36">
        <f t="shared" si="97"/>
        <v>0</v>
      </c>
      <c r="AV113" s="36">
        <f t="shared" si="97"/>
        <v>0</v>
      </c>
      <c r="AW113" s="36">
        <f t="shared" si="97"/>
        <v>0</v>
      </c>
      <c r="AX113" s="36">
        <f t="shared" si="97"/>
        <v>0</v>
      </c>
      <c r="AY113" s="36">
        <f t="shared" si="97"/>
        <v>0</v>
      </c>
      <c r="AZ113" s="36">
        <f t="shared" si="97"/>
        <v>0</v>
      </c>
      <c r="BA113" s="36">
        <f t="shared" si="97"/>
        <v>0</v>
      </c>
      <c r="BB113" s="36">
        <f t="shared" si="97"/>
        <v>0</v>
      </c>
      <c r="BC113" s="36">
        <f t="shared" si="97"/>
        <v>0</v>
      </c>
      <c r="BD113" s="36">
        <f t="shared" si="97"/>
        <v>0</v>
      </c>
      <c r="BE113" s="36">
        <f t="shared" si="87"/>
        <v>0</v>
      </c>
      <c r="BF113" s="36">
        <f t="shared" si="87"/>
        <v>0</v>
      </c>
      <c r="BG113" s="36">
        <f t="shared" si="87"/>
        <v>0</v>
      </c>
      <c r="BH113" s="36">
        <f t="shared" ref="BH113:BP113" si="98">IF(AND(($F113&lt;=BH$8),($G113&gt;=BH$8)),$B113,0)</f>
        <v>0</v>
      </c>
      <c r="BI113" s="36">
        <f t="shared" si="98"/>
        <v>0</v>
      </c>
      <c r="BJ113" s="36">
        <f t="shared" si="98"/>
        <v>0</v>
      </c>
      <c r="BK113" s="36">
        <f t="shared" si="98"/>
        <v>0</v>
      </c>
      <c r="BL113" s="36">
        <f t="shared" si="98"/>
        <v>0</v>
      </c>
      <c r="BM113" s="36">
        <f t="shared" si="98"/>
        <v>0</v>
      </c>
      <c r="BN113" s="36">
        <f t="shared" si="98"/>
        <v>0</v>
      </c>
      <c r="BO113" s="36">
        <f t="shared" si="98"/>
        <v>0</v>
      </c>
      <c r="BP113" s="36">
        <f t="shared" si="98"/>
        <v>0</v>
      </c>
      <c r="BQ113" s="36">
        <f t="shared" si="88"/>
        <v>0</v>
      </c>
      <c r="BR113" s="36">
        <f t="shared" si="88"/>
        <v>0</v>
      </c>
      <c r="BS113" s="36">
        <f t="shared" si="88"/>
        <v>0</v>
      </c>
      <c r="BT113" s="36">
        <f t="shared" si="88"/>
        <v>0</v>
      </c>
      <c r="BU113" s="36">
        <f t="shared" si="88"/>
        <v>0</v>
      </c>
      <c r="BV113" s="36">
        <f t="shared" si="88"/>
        <v>0</v>
      </c>
      <c r="BW113" s="36">
        <f t="shared" si="88"/>
        <v>0</v>
      </c>
      <c r="BX113" s="36">
        <f t="shared" si="88"/>
        <v>0</v>
      </c>
      <c r="BY113" s="36">
        <f t="shared" si="88"/>
        <v>0</v>
      </c>
      <c r="BZ113" s="36">
        <f t="shared" si="88"/>
        <v>0</v>
      </c>
      <c r="CA113" s="36">
        <f t="shared" si="88"/>
        <v>0</v>
      </c>
      <c r="CC113" s="39"/>
    </row>
    <row r="114" spans="2:81" ht="11.25" customHeight="1" thickBot="1" x14ac:dyDescent="0.35">
      <c r="B114" s="19"/>
      <c r="C114" s="48"/>
      <c r="D114" s="57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  <c r="AH114" s="58"/>
      <c r="AI114" s="58"/>
      <c r="AJ114" s="58"/>
      <c r="AK114" s="58"/>
      <c r="AL114" s="58"/>
      <c r="AM114" s="58"/>
      <c r="AN114" s="58"/>
      <c r="AO114" s="58"/>
      <c r="AP114" s="58"/>
      <c r="AQ114" s="58"/>
      <c r="AR114" s="58"/>
      <c r="AS114" s="58"/>
      <c r="AT114" s="58"/>
      <c r="AU114" s="58"/>
      <c r="AV114" s="58"/>
      <c r="AW114" s="58"/>
      <c r="AX114" s="58"/>
      <c r="AY114" s="58"/>
      <c r="AZ114" s="58"/>
      <c r="BA114" s="58"/>
      <c r="BB114" s="58"/>
      <c r="BC114" s="58"/>
      <c r="BD114" s="58"/>
      <c r="BE114" s="58"/>
      <c r="BF114" s="58"/>
      <c r="BG114" s="58"/>
      <c r="BH114" s="58"/>
      <c r="BI114" s="58"/>
      <c r="BJ114" s="58"/>
      <c r="BK114" s="58"/>
      <c r="BL114" s="58"/>
      <c r="BM114" s="58"/>
      <c r="BN114" s="58"/>
      <c r="BO114" s="58"/>
      <c r="BP114" s="58"/>
      <c r="BQ114" s="58"/>
      <c r="BR114" s="58"/>
      <c r="BS114" s="58"/>
      <c r="BT114" s="58"/>
      <c r="BU114" s="58"/>
      <c r="BV114" s="58"/>
      <c r="BW114" s="58"/>
      <c r="BX114" s="58"/>
      <c r="BY114" s="58"/>
      <c r="BZ114" s="58"/>
      <c r="CA114" s="58"/>
      <c r="CC114" s="39"/>
    </row>
    <row r="115" spans="2:81" ht="19.95" customHeight="1" x14ac:dyDescent="0.3">
      <c r="B115" s="18">
        <v>100</v>
      </c>
      <c r="C115" s="41" t="s">
        <v>45</v>
      </c>
      <c r="D115" s="41" t="s">
        <v>46</v>
      </c>
      <c r="E115" s="30"/>
      <c r="F115" s="40">
        <f>MIN(F116:F127)</f>
        <v>45597</v>
      </c>
      <c r="G115" s="40">
        <f>MAX(G116:G127)</f>
        <v>46082</v>
      </c>
      <c r="H115" s="42">
        <f>COUNTIF(I115:CA115,100)</f>
        <v>17</v>
      </c>
      <c r="I115" s="32">
        <f t="shared" ref="I115:R124" si="99">IF(AND(($F115&lt;=I$8),($G115&gt;=I$8)),$B115,0)</f>
        <v>0</v>
      </c>
      <c r="J115" s="33">
        <f t="shared" si="99"/>
        <v>0</v>
      </c>
      <c r="K115" s="33">
        <f t="shared" si="99"/>
        <v>0</v>
      </c>
      <c r="L115" s="33">
        <f t="shared" si="99"/>
        <v>0</v>
      </c>
      <c r="M115" s="33">
        <f t="shared" si="99"/>
        <v>0</v>
      </c>
      <c r="N115" s="33">
        <f t="shared" si="99"/>
        <v>0</v>
      </c>
      <c r="O115" s="33">
        <f t="shared" si="99"/>
        <v>0</v>
      </c>
      <c r="P115" s="33">
        <f t="shared" si="99"/>
        <v>0</v>
      </c>
      <c r="Q115" s="33">
        <f t="shared" si="99"/>
        <v>0</v>
      </c>
      <c r="R115" s="33">
        <f t="shared" si="99"/>
        <v>100</v>
      </c>
      <c r="S115" s="33">
        <f t="shared" ref="S115:AB124" si="100">IF(AND(($F115&lt;=S$8),($G115&gt;=S$8)),$B115,0)</f>
        <v>100</v>
      </c>
      <c r="T115" s="33">
        <f t="shared" si="100"/>
        <v>100</v>
      </c>
      <c r="U115" s="33">
        <f t="shared" si="100"/>
        <v>100</v>
      </c>
      <c r="V115" s="33">
        <f t="shared" si="100"/>
        <v>100</v>
      </c>
      <c r="W115" s="33">
        <f t="shared" si="100"/>
        <v>100</v>
      </c>
      <c r="X115" s="33">
        <f t="shared" si="100"/>
        <v>100</v>
      </c>
      <c r="Y115" s="33">
        <f t="shared" si="100"/>
        <v>100</v>
      </c>
      <c r="Z115" s="33">
        <f t="shared" si="100"/>
        <v>100</v>
      </c>
      <c r="AA115" s="33">
        <f t="shared" si="100"/>
        <v>100</v>
      </c>
      <c r="AB115" s="33">
        <f t="shared" si="100"/>
        <v>100</v>
      </c>
      <c r="AC115" s="33">
        <f t="shared" ref="AC115:AL124" si="101">IF(AND(($F115&lt;=AC$8),($G115&gt;=AC$8)),$B115,0)</f>
        <v>100</v>
      </c>
      <c r="AD115" s="33">
        <f t="shared" si="101"/>
        <v>100</v>
      </c>
      <c r="AE115" s="33">
        <f t="shared" si="101"/>
        <v>100</v>
      </c>
      <c r="AF115" s="33">
        <f t="shared" si="101"/>
        <v>100</v>
      </c>
      <c r="AG115" s="33">
        <f t="shared" si="101"/>
        <v>100</v>
      </c>
      <c r="AH115" s="33">
        <f t="shared" si="101"/>
        <v>100</v>
      </c>
      <c r="AI115" s="33">
        <f t="shared" si="101"/>
        <v>0</v>
      </c>
      <c r="AJ115" s="33">
        <f t="shared" si="101"/>
        <v>0</v>
      </c>
      <c r="AK115" s="33">
        <f t="shared" si="101"/>
        <v>0</v>
      </c>
      <c r="AL115" s="33">
        <f t="shared" si="101"/>
        <v>0</v>
      </c>
      <c r="AM115" s="33">
        <f t="shared" ref="AM115:AV124" si="102">IF(AND(($F115&lt;=AM$8),($G115&gt;=AM$8)),$B115,0)</f>
        <v>0</v>
      </c>
      <c r="AN115" s="33">
        <f t="shared" si="102"/>
        <v>0</v>
      </c>
      <c r="AO115" s="33">
        <f t="shared" si="102"/>
        <v>0</v>
      </c>
      <c r="AP115" s="33">
        <f t="shared" si="102"/>
        <v>0</v>
      </c>
      <c r="AQ115" s="33">
        <f t="shared" si="102"/>
        <v>0</v>
      </c>
      <c r="AR115" s="33">
        <f t="shared" si="102"/>
        <v>0</v>
      </c>
      <c r="AS115" s="33">
        <f t="shared" si="102"/>
        <v>0</v>
      </c>
      <c r="AT115" s="33">
        <f t="shared" si="102"/>
        <v>0</v>
      </c>
      <c r="AU115" s="33">
        <f t="shared" si="102"/>
        <v>0</v>
      </c>
      <c r="AV115" s="33">
        <f t="shared" si="102"/>
        <v>0</v>
      </c>
      <c r="AW115" s="33">
        <f t="shared" ref="AW115:BF124" si="103">IF(AND(($F115&lt;=AW$8),($G115&gt;=AW$8)),$B115,0)</f>
        <v>0</v>
      </c>
      <c r="AX115" s="33">
        <f t="shared" si="103"/>
        <v>0</v>
      </c>
      <c r="AY115" s="33">
        <f t="shared" si="103"/>
        <v>0</v>
      </c>
      <c r="AZ115" s="33">
        <f t="shared" si="103"/>
        <v>0</v>
      </c>
      <c r="BA115" s="33">
        <f t="shared" si="103"/>
        <v>0</v>
      </c>
      <c r="BB115" s="33">
        <f t="shared" si="103"/>
        <v>0</v>
      </c>
      <c r="BC115" s="33">
        <f t="shared" si="103"/>
        <v>0</v>
      </c>
      <c r="BD115" s="33">
        <f t="shared" si="103"/>
        <v>0</v>
      </c>
      <c r="BE115" s="33">
        <f t="shared" si="103"/>
        <v>0</v>
      </c>
      <c r="BF115" s="33">
        <f t="shared" si="103"/>
        <v>0</v>
      </c>
      <c r="BG115" s="33">
        <f t="shared" ref="BG115:BP124" si="104">IF(AND(($F115&lt;=BG$8),($G115&gt;=BG$8)),$B115,0)</f>
        <v>0</v>
      </c>
      <c r="BH115" s="33">
        <f t="shared" si="104"/>
        <v>0</v>
      </c>
      <c r="BI115" s="33">
        <f t="shared" si="104"/>
        <v>0</v>
      </c>
      <c r="BJ115" s="33">
        <f t="shared" si="104"/>
        <v>0</v>
      </c>
      <c r="BK115" s="33">
        <f t="shared" si="104"/>
        <v>0</v>
      </c>
      <c r="BL115" s="33">
        <f t="shared" si="104"/>
        <v>0</v>
      </c>
      <c r="BM115" s="33">
        <f t="shared" si="104"/>
        <v>0</v>
      </c>
      <c r="BN115" s="33">
        <f t="shared" si="104"/>
        <v>0</v>
      </c>
      <c r="BO115" s="33">
        <f t="shared" si="104"/>
        <v>0</v>
      </c>
      <c r="BP115" s="33">
        <f t="shared" si="104"/>
        <v>0</v>
      </c>
      <c r="BQ115" s="33">
        <f t="shared" ref="BQ115:CA124" si="105">IF(AND(($F115&lt;=BQ$8),($G115&gt;=BQ$8)),$B115,0)</f>
        <v>0</v>
      </c>
      <c r="BR115" s="33">
        <f t="shared" si="105"/>
        <v>0</v>
      </c>
      <c r="BS115" s="33">
        <f t="shared" si="105"/>
        <v>0</v>
      </c>
      <c r="BT115" s="33">
        <f t="shared" si="105"/>
        <v>0</v>
      </c>
      <c r="BU115" s="33">
        <f t="shared" si="105"/>
        <v>0</v>
      </c>
      <c r="BV115" s="33">
        <f t="shared" si="105"/>
        <v>0</v>
      </c>
      <c r="BW115" s="33">
        <f t="shared" si="105"/>
        <v>0</v>
      </c>
      <c r="BX115" s="33">
        <f t="shared" si="105"/>
        <v>0</v>
      </c>
      <c r="BY115" s="33">
        <f t="shared" si="105"/>
        <v>0</v>
      </c>
      <c r="BZ115" s="33">
        <f t="shared" si="105"/>
        <v>0</v>
      </c>
      <c r="CA115" s="33">
        <f t="shared" si="105"/>
        <v>0</v>
      </c>
      <c r="CC115" s="39"/>
    </row>
    <row r="116" spans="2:81" ht="18" hidden="1" customHeight="1" outlineLevel="1" x14ac:dyDescent="0.3">
      <c r="B116" s="19" t="str">
        <f>E116</f>
        <v>Προδημοπρασιακός</v>
      </c>
      <c r="C116" s="52" t="s">
        <v>33</v>
      </c>
      <c r="D116" s="55"/>
      <c r="E116" s="45" t="s">
        <v>1</v>
      </c>
      <c r="F116" s="43"/>
      <c r="G116" s="43"/>
      <c r="H116" s="31">
        <f t="shared" ref="H116:H127" si="106">COUNTIF(I116:CA116,E116)</f>
        <v>0</v>
      </c>
      <c r="I116" s="34">
        <f t="shared" si="99"/>
        <v>0</v>
      </c>
      <c r="J116" s="35">
        <f t="shared" si="99"/>
        <v>0</v>
      </c>
      <c r="K116" s="36">
        <f t="shared" si="99"/>
        <v>0</v>
      </c>
      <c r="L116" s="36">
        <f t="shared" si="99"/>
        <v>0</v>
      </c>
      <c r="M116" s="36">
        <f t="shared" si="99"/>
        <v>0</v>
      </c>
      <c r="N116" s="36">
        <f t="shared" si="99"/>
        <v>0</v>
      </c>
      <c r="O116" s="36">
        <f t="shared" si="99"/>
        <v>0</v>
      </c>
      <c r="P116" s="36">
        <f t="shared" si="99"/>
        <v>0</v>
      </c>
      <c r="Q116" s="36">
        <f t="shared" si="99"/>
        <v>0</v>
      </c>
      <c r="R116" s="36">
        <f t="shared" si="99"/>
        <v>0</v>
      </c>
      <c r="S116" s="36">
        <f t="shared" si="100"/>
        <v>0</v>
      </c>
      <c r="T116" s="36">
        <f t="shared" si="100"/>
        <v>0</v>
      </c>
      <c r="U116" s="36">
        <f t="shared" si="100"/>
        <v>0</v>
      </c>
      <c r="V116" s="36">
        <f t="shared" si="100"/>
        <v>0</v>
      </c>
      <c r="W116" s="36">
        <f t="shared" si="100"/>
        <v>0</v>
      </c>
      <c r="X116" s="36">
        <f t="shared" si="100"/>
        <v>0</v>
      </c>
      <c r="Y116" s="36">
        <f t="shared" si="100"/>
        <v>0</v>
      </c>
      <c r="Z116" s="36">
        <f t="shared" si="100"/>
        <v>0</v>
      </c>
      <c r="AA116" s="36">
        <f t="shared" si="100"/>
        <v>0</v>
      </c>
      <c r="AB116" s="36">
        <f t="shared" si="100"/>
        <v>0</v>
      </c>
      <c r="AC116" s="36">
        <f t="shared" si="101"/>
        <v>0</v>
      </c>
      <c r="AD116" s="36">
        <f t="shared" si="101"/>
        <v>0</v>
      </c>
      <c r="AE116" s="36">
        <f t="shared" si="101"/>
        <v>0</v>
      </c>
      <c r="AF116" s="36">
        <f t="shared" si="101"/>
        <v>0</v>
      </c>
      <c r="AG116" s="36">
        <f t="shared" si="101"/>
        <v>0</v>
      </c>
      <c r="AH116" s="36">
        <f t="shared" si="101"/>
        <v>0</v>
      </c>
      <c r="AI116" s="36">
        <f t="shared" si="101"/>
        <v>0</v>
      </c>
      <c r="AJ116" s="36">
        <f t="shared" si="101"/>
        <v>0</v>
      </c>
      <c r="AK116" s="36">
        <f t="shared" si="101"/>
        <v>0</v>
      </c>
      <c r="AL116" s="36">
        <f t="shared" si="101"/>
        <v>0</v>
      </c>
      <c r="AM116" s="36">
        <f t="shared" si="102"/>
        <v>0</v>
      </c>
      <c r="AN116" s="36">
        <f t="shared" si="102"/>
        <v>0</v>
      </c>
      <c r="AO116" s="36">
        <f t="shared" si="102"/>
        <v>0</v>
      </c>
      <c r="AP116" s="36">
        <f t="shared" si="102"/>
        <v>0</v>
      </c>
      <c r="AQ116" s="36">
        <f t="shared" si="102"/>
        <v>0</v>
      </c>
      <c r="AR116" s="36">
        <f t="shared" si="102"/>
        <v>0</v>
      </c>
      <c r="AS116" s="36">
        <f t="shared" si="102"/>
        <v>0</v>
      </c>
      <c r="AT116" s="36">
        <f t="shared" si="102"/>
        <v>0</v>
      </c>
      <c r="AU116" s="36">
        <f t="shared" si="102"/>
        <v>0</v>
      </c>
      <c r="AV116" s="36">
        <f t="shared" si="102"/>
        <v>0</v>
      </c>
      <c r="AW116" s="36">
        <f t="shared" si="103"/>
        <v>0</v>
      </c>
      <c r="AX116" s="36">
        <f t="shared" si="103"/>
        <v>0</v>
      </c>
      <c r="AY116" s="36">
        <f t="shared" si="103"/>
        <v>0</v>
      </c>
      <c r="AZ116" s="36">
        <f t="shared" si="103"/>
        <v>0</v>
      </c>
      <c r="BA116" s="36">
        <f t="shared" si="103"/>
        <v>0</v>
      </c>
      <c r="BB116" s="36">
        <f t="shared" si="103"/>
        <v>0</v>
      </c>
      <c r="BC116" s="36">
        <f t="shared" si="103"/>
        <v>0</v>
      </c>
      <c r="BD116" s="36">
        <f t="shared" si="103"/>
        <v>0</v>
      </c>
      <c r="BE116" s="36">
        <f t="shared" si="103"/>
        <v>0</v>
      </c>
      <c r="BF116" s="36">
        <f t="shared" si="103"/>
        <v>0</v>
      </c>
      <c r="BG116" s="36">
        <f t="shared" si="104"/>
        <v>0</v>
      </c>
      <c r="BH116" s="36">
        <f t="shared" si="104"/>
        <v>0</v>
      </c>
      <c r="BI116" s="36">
        <f t="shared" si="104"/>
        <v>0</v>
      </c>
      <c r="BJ116" s="36">
        <f t="shared" si="104"/>
        <v>0</v>
      </c>
      <c r="BK116" s="36">
        <f t="shared" si="104"/>
        <v>0</v>
      </c>
      <c r="BL116" s="36">
        <f t="shared" si="104"/>
        <v>0</v>
      </c>
      <c r="BM116" s="36">
        <f t="shared" si="104"/>
        <v>0</v>
      </c>
      <c r="BN116" s="36">
        <f t="shared" si="104"/>
        <v>0</v>
      </c>
      <c r="BO116" s="36">
        <f t="shared" si="104"/>
        <v>0</v>
      </c>
      <c r="BP116" s="36">
        <f t="shared" si="104"/>
        <v>0</v>
      </c>
      <c r="BQ116" s="36">
        <f t="shared" si="105"/>
        <v>0</v>
      </c>
      <c r="BR116" s="36">
        <f t="shared" si="105"/>
        <v>0</v>
      </c>
      <c r="BS116" s="36">
        <f t="shared" si="105"/>
        <v>0</v>
      </c>
      <c r="BT116" s="36">
        <f t="shared" si="105"/>
        <v>0</v>
      </c>
      <c r="BU116" s="36">
        <f t="shared" si="105"/>
        <v>0</v>
      </c>
      <c r="BV116" s="36">
        <f t="shared" si="105"/>
        <v>0</v>
      </c>
      <c r="BW116" s="36">
        <f t="shared" si="105"/>
        <v>0</v>
      </c>
      <c r="BX116" s="36">
        <f t="shared" si="105"/>
        <v>0</v>
      </c>
      <c r="BY116" s="36">
        <f t="shared" si="105"/>
        <v>0</v>
      </c>
      <c r="BZ116" s="36">
        <f t="shared" si="105"/>
        <v>0</v>
      </c>
      <c r="CA116" s="36">
        <f t="shared" si="105"/>
        <v>0</v>
      </c>
      <c r="CC116" s="39"/>
    </row>
    <row r="117" spans="2:81" ht="19.95" hidden="1" customHeight="1" outlineLevel="1" x14ac:dyDescent="0.3">
      <c r="B117" s="19" t="str">
        <f t="shared" ref="B117:B121" si="107">E117</f>
        <v>Δημοπράτηση</v>
      </c>
      <c r="C117" s="53"/>
      <c r="D117" s="55"/>
      <c r="E117" s="45" t="s">
        <v>2</v>
      </c>
      <c r="F117" s="43"/>
      <c r="G117" s="43"/>
      <c r="H117" s="31">
        <f t="shared" si="106"/>
        <v>0</v>
      </c>
      <c r="I117" s="34">
        <f t="shared" si="99"/>
        <v>0</v>
      </c>
      <c r="J117" s="36">
        <f t="shared" si="99"/>
        <v>0</v>
      </c>
      <c r="K117" s="36">
        <f t="shared" si="99"/>
        <v>0</v>
      </c>
      <c r="L117" s="36">
        <f t="shared" si="99"/>
        <v>0</v>
      </c>
      <c r="M117" s="36">
        <f t="shared" si="99"/>
        <v>0</v>
      </c>
      <c r="N117" s="36">
        <f t="shared" si="99"/>
        <v>0</v>
      </c>
      <c r="O117" s="36">
        <f t="shared" si="99"/>
        <v>0</v>
      </c>
      <c r="P117" s="36">
        <f t="shared" si="99"/>
        <v>0</v>
      </c>
      <c r="Q117" s="36">
        <f t="shared" si="99"/>
        <v>0</v>
      </c>
      <c r="R117" s="36">
        <f t="shared" si="99"/>
        <v>0</v>
      </c>
      <c r="S117" s="36">
        <f t="shared" si="100"/>
        <v>0</v>
      </c>
      <c r="T117" s="36">
        <f t="shared" si="100"/>
        <v>0</v>
      </c>
      <c r="U117" s="36">
        <f t="shared" si="100"/>
        <v>0</v>
      </c>
      <c r="V117" s="36">
        <f t="shared" si="100"/>
        <v>0</v>
      </c>
      <c r="W117" s="36">
        <f t="shared" si="100"/>
        <v>0</v>
      </c>
      <c r="X117" s="36">
        <f t="shared" si="100"/>
        <v>0</v>
      </c>
      <c r="Y117" s="36">
        <f t="shared" si="100"/>
        <v>0</v>
      </c>
      <c r="Z117" s="36">
        <f t="shared" si="100"/>
        <v>0</v>
      </c>
      <c r="AA117" s="36">
        <f t="shared" si="100"/>
        <v>0</v>
      </c>
      <c r="AB117" s="36">
        <f t="shared" si="100"/>
        <v>0</v>
      </c>
      <c r="AC117" s="36">
        <f t="shared" si="101"/>
        <v>0</v>
      </c>
      <c r="AD117" s="36">
        <f t="shared" si="101"/>
        <v>0</v>
      </c>
      <c r="AE117" s="36">
        <f t="shared" si="101"/>
        <v>0</v>
      </c>
      <c r="AF117" s="36">
        <f t="shared" si="101"/>
        <v>0</v>
      </c>
      <c r="AG117" s="36">
        <f t="shared" si="101"/>
        <v>0</v>
      </c>
      <c r="AH117" s="36">
        <f t="shared" si="101"/>
        <v>0</v>
      </c>
      <c r="AI117" s="36">
        <f t="shared" si="101"/>
        <v>0</v>
      </c>
      <c r="AJ117" s="36">
        <f t="shared" si="101"/>
        <v>0</v>
      </c>
      <c r="AK117" s="36">
        <f t="shared" si="101"/>
        <v>0</v>
      </c>
      <c r="AL117" s="36">
        <f t="shared" si="101"/>
        <v>0</v>
      </c>
      <c r="AM117" s="36">
        <f t="shared" si="102"/>
        <v>0</v>
      </c>
      <c r="AN117" s="36">
        <f t="shared" si="102"/>
        <v>0</v>
      </c>
      <c r="AO117" s="36">
        <f t="shared" si="102"/>
        <v>0</v>
      </c>
      <c r="AP117" s="36">
        <f t="shared" si="102"/>
        <v>0</v>
      </c>
      <c r="AQ117" s="36">
        <f t="shared" si="102"/>
        <v>0</v>
      </c>
      <c r="AR117" s="36">
        <f t="shared" si="102"/>
        <v>0</v>
      </c>
      <c r="AS117" s="36">
        <f t="shared" si="102"/>
        <v>0</v>
      </c>
      <c r="AT117" s="36">
        <f t="shared" si="102"/>
        <v>0</v>
      </c>
      <c r="AU117" s="36">
        <f t="shared" si="102"/>
        <v>0</v>
      </c>
      <c r="AV117" s="36">
        <f t="shared" si="102"/>
        <v>0</v>
      </c>
      <c r="AW117" s="36">
        <f t="shared" si="103"/>
        <v>0</v>
      </c>
      <c r="AX117" s="36">
        <f t="shared" si="103"/>
        <v>0</v>
      </c>
      <c r="AY117" s="36">
        <f t="shared" si="103"/>
        <v>0</v>
      </c>
      <c r="AZ117" s="36">
        <f t="shared" si="103"/>
        <v>0</v>
      </c>
      <c r="BA117" s="36">
        <f t="shared" si="103"/>
        <v>0</v>
      </c>
      <c r="BB117" s="36">
        <f t="shared" si="103"/>
        <v>0</v>
      </c>
      <c r="BC117" s="36">
        <f t="shared" si="103"/>
        <v>0</v>
      </c>
      <c r="BD117" s="36">
        <f t="shared" si="103"/>
        <v>0</v>
      </c>
      <c r="BE117" s="36">
        <f t="shared" si="103"/>
        <v>0</v>
      </c>
      <c r="BF117" s="36">
        <f t="shared" si="103"/>
        <v>0</v>
      </c>
      <c r="BG117" s="36">
        <f t="shared" si="104"/>
        <v>0</v>
      </c>
      <c r="BH117" s="36">
        <f t="shared" si="104"/>
        <v>0</v>
      </c>
      <c r="BI117" s="36">
        <f t="shared" si="104"/>
        <v>0</v>
      </c>
      <c r="BJ117" s="36">
        <f t="shared" si="104"/>
        <v>0</v>
      </c>
      <c r="BK117" s="36">
        <f t="shared" si="104"/>
        <v>0</v>
      </c>
      <c r="BL117" s="36">
        <f t="shared" si="104"/>
        <v>0</v>
      </c>
      <c r="BM117" s="36">
        <f t="shared" si="104"/>
        <v>0</v>
      </c>
      <c r="BN117" s="36">
        <f t="shared" si="104"/>
        <v>0</v>
      </c>
      <c r="BO117" s="36">
        <f t="shared" si="104"/>
        <v>0</v>
      </c>
      <c r="BP117" s="36">
        <f t="shared" si="104"/>
        <v>0</v>
      </c>
      <c r="BQ117" s="36">
        <f t="shared" si="105"/>
        <v>0</v>
      </c>
      <c r="BR117" s="36">
        <f t="shared" si="105"/>
        <v>0</v>
      </c>
      <c r="BS117" s="36">
        <f t="shared" si="105"/>
        <v>0</v>
      </c>
      <c r="BT117" s="36">
        <f t="shared" si="105"/>
        <v>0</v>
      </c>
      <c r="BU117" s="36">
        <f t="shared" si="105"/>
        <v>0</v>
      </c>
      <c r="BV117" s="36">
        <f t="shared" si="105"/>
        <v>0</v>
      </c>
      <c r="BW117" s="36">
        <f t="shared" si="105"/>
        <v>0</v>
      </c>
      <c r="BX117" s="36">
        <f t="shared" si="105"/>
        <v>0</v>
      </c>
      <c r="BY117" s="36">
        <f t="shared" si="105"/>
        <v>0</v>
      </c>
      <c r="BZ117" s="36">
        <f t="shared" si="105"/>
        <v>0</v>
      </c>
      <c r="CA117" s="36">
        <f t="shared" si="105"/>
        <v>0</v>
      </c>
      <c r="CC117" s="39"/>
    </row>
    <row r="118" spans="2:81" ht="19.95" hidden="1" customHeight="1" outlineLevel="1" x14ac:dyDescent="0.3">
      <c r="B118" s="19" t="str">
        <f t="shared" si="107"/>
        <v>Προσυμβατικός</v>
      </c>
      <c r="C118" s="53"/>
      <c r="D118" s="55"/>
      <c r="E118" s="45" t="s">
        <v>3</v>
      </c>
      <c r="F118" s="43"/>
      <c r="G118" s="43"/>
      <c r="H118" s="31">
        <f t="shared" si="106"/>
        <v>0</v>
      </c>
      <c r="I118" s="34">
        <f t="shared" si="99"/>
        <v>0</v>
      </c>
      <c r="J118" s="36">
        <f t="shared" si="99"/>
        <v>0</v>
      </c>
      <c r="K118" s="36">
        <f t="shared" si="99"/>
        <v>0</v>
      </c>
      <c r="L118" s="36">
        <f t="shared" si="99"/>
        <v>0</v>
      </c>
      <c r="M118" s="36">
        <f t="shared" si="99"/>
        <v>0</v>
      </c>
      <c r="N118" s="36">
        <f t="shared" si="99"/>
        <v>0</v>
      </c>
      <c r="O118" s="36">
        <f t="shared" si="99"/>
        <v>0</v>
      </c>
      <c r="P118" s="36">
        <f t="shared" si="99"/>
        <v>0</v>
      </c>
      <c r="Q118" s="36">
        <f t="shared" si="99"/>
        <v>0</v>
      </c>
      <c r="R118" s="36">
        <f t="shared" si="99"/>
        <v>0</v>
      </c>
      <c r="S118" s="36">
        <f t="shared" si="100"/>
        <v>0</v>
      </c>
      <c r="T118" s="36">
        <f t="shared" si="100"/>
        <v>0</v>
      </c>
      <c r="U118" s="36">
        <f t="shared" si="100"/>
        <v>0</v>
      </c>
      <c r="V118" s="36">
        <f t="shared" si="100"/>
        <v>0</v>
      </c>
      <c r="W118" s="36">
        <f t="shared" si="100"/>
        <v>0</v>
      </c>
      <c r="X118" s="36">
        <f t="shared" si="100"/>
        <v>0</v>
      </c>
      <c r="Y118" s="36">
        <f t="shared" si="100"/>
        <v>0</v>
      </c>
      <c r="Z118" s="36">
        <f t="shared" si="100"/>
        <v>0</v>
      </c>
      <c r="AA118" s="36">
        <f t="shared" si="100"/>
        <v>0</v>
      </c>
      <c r="AB118" s="36">
        <f t="shared" si="100"/>
        <v>0</v>
      </c>
      <c r="AC118" s="36">
        <f t="shared" si="101"/>
        <v>0</v>
      </c>
      <c r="AD118" s="36">
        <f t="shared" si="101"/>
        <v>0</v>
      </c>
      <c r="AE118" s="36">
        <f t="shared" si="101"/>
        <v>0</v>
      </c>
      <c r="AF118" s="36">
        <f t="shared" si="101"/>
        <v>0</v>
      </c>
      <c r="AG118" s="36">
        <f t="shared" si="101"/>
        <v>0</v>
      </c>
      <c r="AH118" s="36">
        <f t="shared" si="101"/>
        <v>0</v>
      </c>
      <c r="AI118" s="36">
        <f t="shared" si="101"/>
        <v>0</v>
      </c>
      <c r="AJ118" s="36">
        <f t="shared" si="101"/>
        <v>0</v>
      </c>
      <c r="AK118" s="36">
        <f t="shared" si="101"/>
        <v>0</v>
      </c>
      <c r="AL118" s="36">
        <f t="shared" si="101"/>
        <v>0</v>
      </c>
      <c r="AM118" s="36">
        <f t="shared" si="102"/>
        <v>0</v>
      </c>
      <c r="AN118" s="36">
        <f t="shared" si="102"/>
        <v>0</v>
      </c>
      <c r="AO118" s="36">
        <f t="shared" si="102"/>
        <v>0</v>
      </c>
      <c r="AP118" s="36">
        <f t="shared" si="102"/>
        <v>0</v>
      </c>
      <c r="AQ118" s="36">
        <f t="shared" si="102"/>
        <v>0</v>
      </c>
      <c r="AR118" s="36">
        <f t="shared" si="102"/>
        <v>0</v>
      </c>
      <c r="AS118" s="36">
        <f t="shared" si="102"/>
        <v>0</v>
      </c>
      <c r="AT118" s="36">
        <f t="shared" si="102"/>
        <v>0</v>
      </c>
      <c r="AU118" s="36">
        <f t="shared" si="102"/>
        <v>0</v>
      </c>
      <c r="AV118" s="36">
        <f t="shared" si="102"/>
        <v>0</v>
      </c>
      <c r="AW118" s="36">
        <f t="shared" si="103"/>
        <v>0</v>
      </c>
      <c r="AX118" s="36">
        <f t="shared" si="103"/>
        <v>0</v>
      </c>
      <c r="AY118" s="36">
        <f t="shared" si="103"/>
        <v>0</v>
      </c>
      <c r="AZ118" s="36">
        <f t="shared" si="103"/>
        <v>0</v>
      </c>
      <c r="BA118" s="36">
        <f t="shared" si="103"/>
        <v>0</v>
      </c>
      <c r="BB118" s="36">
        <f t="shared" si="103"/>
        <v>0</v>
      </c>
      <c r="BC118" s="36">
        <f t="shared" si="103"/>
        <v>0</v>
      </c>
      <c r="BD118" s="36">
        <f t="shared" si="103"/>
        <v>0</v>
      </c>
      <c r="BE118" s="36">
        <f t="shared" si="103"/>
        <v>0</v>
      </c>
      <c r="BF118" s="36">
        <f t="shared" si="103"/>
        <v>0</v>
      </c>
      <c r="BG118" s="36">
        <f t="shared" si="104"/>
        <v>0</v>
      </c>
      <c r="BH118" s="36">
        <f t="shared" si="104"/>
        <v>0</v>
      </c>
      <c r="BI118" s="36">
        <f t="shared" si="104"/>
        <v>0</v>
      </c>
      <c r="BJ118" s="36">
        <f t="shared" si="104"/>
        <v>0</v>
      </c>
      <c r="BK118" s="36">
        <f t="shared" si="104"/>
        <v>0</v>
      </c>
      <c r="BL118" s="36">
        <f t="shared" si="104"/>
        <v>0</v>
      </c>
      <c r="BM118" s="36">
        <f t="shared" si="104"/>
        <v>0</v>
      </c>
      <c r="BN118" s="36">
        <f t="shared" si="104"/>
        <v>0</v>
      </c>
      <c r="BO118" s="36">
        <f t="shared" si="104"/>
        <v>0</v>
      </c>
      <c r="BP118" s="36">
        <f t="shared" si="104"/>
        <v>0</v>
      </c>
      <c r="BQ118" s="36">
        <f t="shared" si="105"/>
        <v>0</v>
      </c>
      <c r="BR118" s="36">
        <f t="shared" si="105"/>
        <v>0</v>
      </c>
      <c r="BS118" s="36">
        <f t="shared" si="105"/>
        <v>0</v>
      </c>
      <c r="BT118" s="36">
        <f t="shared" si="105"/>
        <v>0</v>
      </c>
      <c r="BU118" s="36">
        <f t="shared" si="105"/>
        <v>0</v>
      </c>
      <c r="BV118" s="36">
        <f t="shared" si="105"/>
        <v>0</v>
      </c>
      <c r="BW118" s="36">
        <f t="shared" si="105"/>
        <v>0</v>
      </c>
      <c r="BX118" s="36">
        <f t="shared" si="105"/>
        <v>0</v>
      </c>
      <c r="BY118" s="36">
        <f t="shared" si="105"/>
        <v>0</v>
      </c>
      <c r="BZ118" s="36">
        <f t="shared" si="105"/>
        <v>0</v>
      </c>
      <c r="CA118" s="36">
        <f t="shared" si="105"/>
        <v>0</v>
      </c>
      <c r="CC118" s="39"/>
    </row>
    <row r="119" spans="2:81" ht="19.95" hidden="1" customHeight="1" outlineLevel="1" x14ac:dyDescent="0.3">
      <c r="B119" s="19" t="str">
        <f t="shared" si="107"/>
        <v>Σύμβαση</v>
      </c>
      <c r="C119" s="53"/>
      <c r="D119" s="55"/>
      <c r="E119" s="45" t="s">
        <v>8</v>
      </c>
      <c r="F119" s="43"/>
      <c r="G119" s="43"/>
      <c r="H119" s="31">
        <f t="shared" si="106"/>
        <v>0</v>
      </c>
      <c r="I119" s="34">
        <f t="shared" si="99"/>
        <v>0</v>
      </c>
      <c r="J119" s="36">
        <f t="shared" si="99"/>
        <v>0</v>
      </c>
      <c r="K119" s="36">
        <f t="shared" si="99"/>
        <v>0</v>
      </c>
      <c r="L119" s="36">
        <f t="shared" si="99"/>
        <v>0</v>
      </c>
      <c r="M119" s="36">
        <f t="shared" si="99"/>
        <v>0</v>
      </c>
      <c r="N119" s="36">
        <f t="shared" si="99"/>
        <v>0</v>
      </c>
      <c r="O119" s="36">
        <f t="shared" si="99"/>
        <v>0</v>
      </c>
      <c r="P119" s="36">
        <f t="shared" si="99"/>
        <v>0</v>
      </c>
      <c r="Q119" s="36">
        <f t="shared" si="99"/>
        <v>0</v>
      </c>
      <c r="R119" s="36">
        <f t="shared" si="99"/>
        <v>0</v>
      </c>
      <c r="S119" s="36">
        <f t="shared" si="100"/>
        <v>0</v>
      </c>
      <c r="T119" s="36">
        <f t="shared" si="100"/>
        <v>0</v>
      </c>
      <c r="U119" s="36">
        <f t="shared" si="100"/>
        <v>0</v>
      </c>
      <c r="V119" s="36">
        <f t="shared" si="100"/>
        <v>0</v>
      </c>
      <c r="W119" s="36">
        <f t="shared" si="100"/>
        <v>0</v>
      </c>
      <c r="X119" s="36">
        <f t="shared" si="100"/>
        <v>0</v>
      </c>
      <c r="Y119" s="36">
        <f t="shared" si="100"/>
        <v>0</v>
      </c>
      <c r="Z119" s="36">
        <f t="shared" si="100"/>
        <v>0</v>
      </c>
      <c r="AA119" s="36">
        <f t="shared" si="100"/>
        <v>0</v>
      </c>
      <c r="AB119" s="36">
        <f t="shared" si="100"/>
        <v>0</v>
      </c>
      <c r="AC119" s="36">
        <f t="shared" si="101"/>
        <v>0</v>
      </c>
      <c r="AD119" s="36">
        <f t="shared" si="101"/>
        <v>0</v>
      </c>
      <c r="AE119" s="36">
        <f t="shared" si="101"/>
        <v>0</v>
      </c>
      <c r="AF119" s="36">
        <f t="shared" si="101"/>
        <v>0</v>
      </c>
      <c r="AG119" s="36">
        <f t="shared" si="101"/>
        <v>0</v>
      </c>
      <c r="AH119" s="36">
        <f t="shared" si="101"/>
        <v>0</v>
      </c>
      <c r="AI119" s="36">
        <f t="shared" si="101"/>
        <v>0</v>
      </c>
      <c r="AJ119" s="36">
        <f t="shared" si="101"/>
        <v>0</v>
      </c>
      <c r="AK119" s="36">
        <f t="shared" si="101"/>
        <v>0</v>
      </c>
      <c r="AL119" s="36">
        <f t="shared" si="101"/>
        <v>0</v>
      </c>
      <c r="AM119" s="36">
        <f t="shared" si="102"/>
        <v>0</v>
      </c>
      <c r="AN119" s="36">
        <f t="shared" si="102"/>
        <v>0</v>
      </c>
      <c r="AO119" s="36">
        <f t="shared" si="102"/>
        <v>0</v>
      </c>
      <c r="AP119" s="36">
        <f t="shared" si="102"/>
        <v>0</v>
      </c>
      <c r="AQ119" s="36">
        <f t="shared" si="102"/>
        <v>0</v>
      </c>
      <c r="AR119" s="36">
        <f t="shared" si="102"/>
        <v>0</v>
      </c>
      <c r="AS119" s="36">
        <f t="shared" si="102"/>
        <v>0</v>
      </c>
      <c r="AT119" s="36">
        <f t="shared" si="102"/>
        <v>0</v>
      </c>
      <c r="AU119" s="36">
        <f t="shared" si="102"/>
        <v>0</v>
      </c>
      <c r="AV119" s="36">
        <f t="shared" si="102"/>
        <v>0</v>
      </c>
      <c r="AW119" s="36">
        <f t="shared" si="103"/>
        <v>0</v>
      </c>
      <c r="AX119" s="36">
        <f t="shared" si="103"/>
        <v>0</v>
      </c>
      <c r="AY119" s="36">
        <f t="shared" si="103"/>
        <v>0</v>
      </c>
      <c r="AZ119" s="36">
        <f t="shared" si="103"/>
        <v>0</v>
      </c>
      <c r="BA119" s="36">
        <f t="shared" si="103"/>
        <v>0</v>
      </c>
      <c r="BB119" s="36">
        <f t="shared" si="103"/>
        <v>0</v>
      </c>
      <c r="BC119" s="36">
        <f t="shared" si="103"/>
        <v>0</v>
      </c>
      <c r="BD119" s="36">
        <f t="shared" si="103"/>
        <v>0</v>
      </c>
      <c r="BE119" s="36">
        <f t="shared" si="103"/>
        <v>0</v>
      </c>
      <c r="BF119" s="36">
        <f t="shared" si="103"/>
        <v>0</v>
      </c>
      <c r="BG119" s="36">
        <f t="shared" si="104"/>
        <v>0</v>
      </c>
      <c r="BH119" s="36">
        <f t="shared" si="104"/>
        <v>0</v>
      </c>
      <c r="BI119" s="36">
        <f t="shared" si="104"/>
        <v>0</v>
      </c>
      <c r="BJ119" s="36">
        <f t="shared" si="104"/>
        <v>0</v>
      </c>
      <c r="BK119" s="36">
        <f t="shared" si="104"/>
        <v>0</v>
      </c>
      <c r="BL119" s="36">
        <f t="shared" si="104"/>
        <v>0</v>
      </c>
      <c r="BM119" s="36">
        <f t="shared" si="104"/>
        <v>0</v>
      </c>
      <c r="BN119" s="36">
        <f t="shared" si="104"/>
        <v>0</v>
      </c>
      <c r="BO119" s="36">
        <f t="shared" si="104"/>
        <v>0</v>
      </c>
      <c r="BP119" s="36">
        <f t="shared" si="104"/>
        <v>0</v>
      </c>
      <c r="BQ119" s="36">
        <f t="shared" si="105"/>
        <v>0</v>
      </c>
      <c r="BR119" s="36">
        <f t="shared" si="105"/>
        <v>0</v>
      </c>
      <c r="BS119" s="36">
        <f t="shared" si="105"/>
        <v>0</v>
      </c>
      <c r="BT119" s="36">
        <f t="shared" si="105"/>
        <v>0</v>
      </c>
      <c r="BU119" s="36">
        <f t="shared" si="105"/>
        <v>0</v>
      </c>
      <c r="BV119" s="36">
        <f t="shared" si="105"/>
        <v>0</v>
      </c>
      <c r="BW119" s="36">
        <f t="shared" si="105"/>
        <v>0</v>
      </c>
      <c r="BX119" s="36">
        <f t="shared" si="105"/>
        <v>0</v>
      </c>
      <c r="BY119" s="36">
        <f t="shared" si="105"/>
        <v>0</v>
      </c>
      <c r="BZ119" s="36">
        <f t="shared" si="105"/>
        <v>0</v>
      </c>
      <c r="CA119" s="36">
        <f t="shared" si="105"/>
        <v>0</v>
      </c>
      <c r="CC119" s="39"/>
    </row>
    <row r="120" spans="2:81" ht="19.95" hidden="1" customHeight="1" outlineLevel="1" x14ac:dyDescent="0.3">
      <c r="B120" s="19" t="str">
        <f t="shared" si="107"/>
        <v>Υλοποίηση</v>
      </c>
      <c r="C120" s="53"/>
      <c r="D120" s="55"/>
      <c r="E120" s="45" t="s">
        <v>9</v>
      </c>
      <c r="F120" s="43"/>
      <c r="G120" s="43"/>
      <c r="H120" s="31">
        <f t="shared" si="106"/>
        <v>0</v>
      </c>
      <c r="I120" s="34">
        <f t="shared" si="99"/>
        <v>0</v>
      </c>
      <c r="J120" s="36">
        <f t="shared" si="99"/>
        <v>0</v>
      </c>
      <c r="K120" s="36">
        <f t="shared" si="99"/>
        <v>0</v>
      </c>
      <c r="L120" s="36">
        <f t="shared" si="99"/>
        <v>0</v>
      </c>
      <c r="M120" s="36">
        <f t="shared" si="99"/>
        <v>0</v>
      </c>
      <c r="N120" s="36">
        <f t="shared" si="99"/>
        <v>0</v>
      </c>
      <c r="O120" s="36">
        <f t="shared" si="99"/>
        <v>0</v>
      </c>
      <c r="P120" s="36">
        <f t="shared" si="99"/>
        <v>0</v>
      </c>
      <c r="Q120" s="36">
        <f t="shared" si="99"/>
        <v>0</v>
      </c>
      <c r="R120" s="36">
        <f t="shared" si="99"/>
        <v>0</v>
      </c>
      <c r="S120" s="36">
        <f t="shared" si="100"/>
        <v>0</v>
      </c>
      <c r="T120" s="36">
        <f t="shared" si="100"/>
        <v>0</v>
      </c>
      <c r="U120" s="36">
        <f t="shared" si="100"/>
        <v>0</v>
      </c>
      <c r="V120" s="36">
        <f t="shared" si="100"/>
        <v>0</v>
      </c>
      <c r="W120" s="36">
        <f t="shared" si="100"/>
        <v>0</v>
      </c>
      <c r="X120" s="36">
        <f t="shared" si="100"/>
        <v>0</v>
      </c>
      <c r="Y120" s="36">
        <f t="shared" si="100"/>
        <v>0</v>
      </c>
      <c r="Z120" s="36">
        <f t="shared" si="100"/>
        <v>0</v>
      </c>
      <c r="AA120" s="36">
        <f t="shared" si="100"/>
        <v>0</v>
      </c>
      <c r="AB120" s="36">
        <f t="shared" si="100"/>
        <v>0</v>
      </c>
      <c r="AC120" s="36">
        <f t="shared" si="101"/>
        <v>0</v>
      </c>
      <c r="AD120" s="36">
        <f t="shared" si="101"/>
        <v>0</v>
      </c>
      <c r="AE120" s="36">
        <f t="shared" si="101"/>
        <v>0</v>
      </c>
      <c r="AF120" s="36">
        <f t="shared" si="101"/>
        <v>0</v>
      </c>
      <c r="AG120" s="36">
        <f t="shared" si="101"/>
        <v>0</v>
      </c>
      <c r="AH120" s="36">
        <f t="shared" si="101"/>
        <v>0</v>
      </c>
      <c r="AI120" s="36">
        <f t="shared" si="101"/>
        <v>0</v>
      </c>
      <c r="AJ120" s="36">
        <f t="shared" si="101"/>
        <v>0</v>
      </c>
      <c r="AK120" s="36">
        <f t="shared" si="101"/>
        <v>0</v>
      </c>
      <c r="AL120" s="36">
        <f t="shared" si="101"/>
        <v>0</v>
      </c>
      <c r="AM120" s="36">
        <f t="shared" si="102"/>
        <v>0</v>
      </c>
      <c r="AN120" s="36">
        <f t="shared" si="102"/>
        <v>0</v>
      </c>
      <c r="AO120" s="36">
        <f t="shared" si="102"/>
        <v>0</v>
      </c>
      <c r="AP120" s="36">
        <f t="shared" si="102"/>
        <v>0</v>
      </c>
      <c r="AQ120" s="36">
        <f t="shared" si="102"/>
        <v>0</v>
      </c>
      <c r="AR120" s="36">
        <f t="shared" si="102"/>
        <v>0</v>
      </c>
      <c r="AS120" s="36">
        <f t="shared" si="102"/>
        <v>0</v>
      </c>
      <c r="AT120" s="36">
        <f t="shared" si="102"/>
        <v>0</v>
      </c>
      <c r="AU120" s="36">
        <f t="shared" si="102"/>
        <v>0</v>
      </c>
      <c r="AV120" s="36">
        <f t="shared" si="102"/>
        <v>0</v>
      </c>
      <c r="AW120" s="36">
        <f t="shared" si="103"/>
        <v>0</v>
      </c>
      <c r="AX120" s="36">
        <f t="shared" si="103"/>
        <v>0</v>
      </c>
      <c r="AY120" s="36">
        <f t="shared" si="103"/>
        <v>0</v>
      </c>
      <c r="AZ120" s="36">
        <f t="shared" si="103"/>
        <v>0</v>
      </c>
      <c r="BA120" s="36">
        <f t="shared" si="103"/>
        <v>0</v>
      </c>
      <c r="BB120" s="36">
        <f t="shared" si="103"/>
        <v>0</v>
      </c>
      <c r="BC120" s="36">
        <f t="shared" si="103"/>
        <v>0</v>
      </c>
      <c r="BD120" s="36">
        <f t="shared" si="103"/>
        <v>0</v>
      </c>
      <c r="BE120" s="36">
        <f t="shared" si="103"/>
        <v>0</v>
      </c>
      <c r="BF120" s="36">
        <f t="shared" si="103"/>
        <v>0</v>
      </c>
      <c r="BG120" s="36">
        <f t="shared" si="104"/>
        <v>0</v>
      </c>
      <c r="BH120" s="36">
        <f t="shared" si="104"/>
        <v>0</v>
      </c>
      <c r="BI120" s="36">
        <f t="shared" si="104"/>
        <v>0</v>
      </c>
      <c r="BJ120" s="36">
        <f t="shared" si="104"/>
        <v>0</v>
      </c>
      <c r="BK120" s="36">
        <f t="shared" si="104"/>
        <v>0</v>
      </c>
      <c r="BL120" s="36">
        <f t="shared" si="104"/>
        <v>0</v>
      </c>
      <c r="BM120" s="36">
        <f t="shared" si="104"/>
        <v>0</v>
      </c>
      <c r="BN120" s="36">
        <f t="shared" si="104"/>
        <v>0</v>
      </c>
      <c r="BO120" s="36">
        <f t="shared" si="104"/>
        <v>0</v>
      </c>
      <c r="BP120" s="36">
        <f t="shared" si="104"/>
        <v>0</v>
      </c>
      <c r="BQ120" s="36">
        <f t="shared" si="105"/>
        <v>0</v>
      </c>
      <c r="BR120" s="36">
        <f t="shared" si="105"/>
        <v>0</v>
      </c>
      <c r="BS120" s="36">
        <f t="shared" si="105"/>
        <v>0</v>
      </c>
      <c r="BT120" s="36">
        <f t="shared" si="105"/>
        <v>0</v>
      </c>
      <c r="BU120" s="36">
        <f t="shared" si="105"/>
        <v>0</v>
      </c>
      <c r="BV120" s="36">
        <f t="shared" si="105"/>
        <v>0</v>
      </c>
      <c r="BW120" s="36">
        <f t="shared" si="105"/>
        <v>0</v>
      </c>
      <c r="BX120" s="36">
        <f t="shared" si="105"/>
        <v>0</v>
      </c>
      <c r="BY120" s="36">
        <f t="shared" si="105"/>
        <v>0</v>
      </c>
      <c r="BZ120" s="36">
        <f t="shared" si="105"/>
        <v>0</v>
      </c>
      <c r="CA120" s="36">
        <f t="shared" si="105"/>
        <v>0</v>
      </c>
      <c r="CC120" s="39"/>
    </row>
    <row r="121" spans="2:81" ht="19.95" hidden="1" customHeight="1" outlineLevel="1" x14ac:dyDescent="0.3">
      <c r="B121" s="19" t="str">
        <f t="shared" si="107"/>
        <v>Ολοκλήρωση</v>
      </c>
      <c r="C121" s="53"/>
      <c r="D121" s="56"/>
      <c r="E121" s="45" t="s">
        <v>10</v>
      </c>
      <c r="F121" s="43"/>
      <c r="G121" s="43"/>
      <c r="H121" s="31">
        <f t="shared" si="106"/>
        <v>0</v>
      </c>
      <c r="I121" s="34">
        <f t="shared" si="99"/>
        <v>0</v>
      </c>
      <c r="J121" s="36">
        <f t="shared" si="99"/>
        <v>0</v>
      </c>
      <c r="K121" s="36">
        <f t="shared" si="99"/>
        <v>0</v>
      </c>
      <c r="L121" s="36">
        <f t="shared" si="99"/>
        <v>0</v>
      </c>
      <c r="M121" s="36">
        <f t="shared" si="99"/>
        <v>0</v>
      </c>
      <c r="N121" s="36">
        <f t="shared" si="99"/>
        <v>0</v>
      </c>
      <c r="O121" s="36">
        <f t="shared" si="99"/>
        <v>0</v>
      </c>
      <c r="P121" s="36">
        <f t="shared" si="99"/>
        <v>0</v>
      </c>
      <c r="Q121" s="36">
        <f t="shared" si="99"/>
        <v>0</v>
      </c>
      <c r="R121" s="36">
        <f t="shared" si="99"/>
        <v>0</v>
      </c>
      <c r="S121" s="36">
        <f t="shared" si="100"/>
        <v>0</v>
      </c>
      <c r="T121" s="36">
        <f t="shared" si="100"/>
        <v>0</v>
      </c>
      <c r="U121" s="36">
        <f t="shared" si="100"/>
        <v>0</v>
      </c>
      <c r="V121" s="36">
        <f t="shared" si="100"/>
        <v>0</v>
      </c>
      <c r="W121" s="36">
        <f t="shared" si="100"/>
        <v>0</v>
      </c>
      <c r="X121" s="36">
        <f t="shared" si="100"/>
        <v>0</v>
      </c>
      <c r="Y121" s="36">
        <f t="shared" si="100"/>
        <v>0</v>
      </c>
      <c r="Z121" s="36">
        <f t="shared" si="100"/>
        <v>0</v>
      </c>
      <c r="AA121" s="36">
        <f t="shared" si="100"/>
        <v>0</v>
      </c>
      <c r="AB121" s="36">
        <f t="shared" si="100"/>
        <v>0</v>
      </c>
      <c r="AC121" s="36">
        <f t="shared" si="101"/>
        <v>0</v>
      </c>
      <c r="AD121" s="36">
        <f t="shared" si="101"/>
        <v>0</v>
      </c>
      <c r="AE121" s="36">
        <f t="shared" si="101"/>
        <v>0</v>
      </c>
      <c r="AF121" s="36">
        <f t="shared" si="101"/>
        <v>0</v>
      </c>
      <c r="AG121" s="36">
        <f t="shared" si="101"/>
        <v>0</v>
      </c>
      <c r="AH121" s="36">
        <f t="shared" si="101"/>
        <v>0</v>
      </c>
      <c r="AI121" s="36">
        <f t="shared" si="101"/>
        <v>0</v>
      </c>
      <c r="AJ121" s="36">
        <f t="shared" si="101"/>
        <v>0</v>
      </c>
      <c r="AK121" s="36">
        <f t="shared" si="101"/>
        <v>0</v>
      </c>
      <c r="AL121" s="36">
        <f t="shared" si="101"/>
        <v>0</v>
      </c>
      <c r="AM121" s="36">
        <f t="shared" si="102"/>
        <v>0</v>
      </c>
      <c r="AN121" s="36">
        <f t="shared" si="102"/>
        <v>0</v>
      </c>
      <c r="AO121" s="36">
        <f t="shared" si="102"/>
        <v>0</v>
      </c>
      <c r="AP121" s="36">
        <f t="shared" si="102"/>
        <v>0</v>
      </c>
      <c r="AQ121" s="36">
        <f t="shared" si="102"/>
        <v>0</v>
      </c>
      <c r="AR121" s="36">
        <f t="shared" si="102"/>
        <v>0</v>
      </c>
      <c r="AS121" s="36">
        <f t="shared" si="102"/>
        <v>0</v>
      </c>
      <c r="AT121" s="36">
        <f t="shared" si="102"/>
        <v>0</v>
      </c>
      <c r="AU121" s="36">
        <f t="shared" si="102"/>
        <v>0</v>
      </c>
      <c r="AV121" s="36">
        <f t="shared" si="102"/>
        <v>0</v>
      </c>
      <c r="AW121" s="36">
        <f t="shared" si="103"/>
        <v>0</v>
      </c>
      <c r="AX121" s="36">
        <f t="shared" si="103"/>
        <v>0</v>
      </c>
      <c r="AY121" s="36">
        <f t="shared" si="103"/>
        <v>0</v>
      </c>
      <c r="AZ121" s="36">
        <f t="shared" si="103"/>
        <v>0</v>
      </c>
      <c r="BA121" s="36">
        <f t="shared" si="103"/>
        <v>0</v>
      </c>
      <c r="BB121" s="36">
        <f t="shared" si="103"/>
        <v>0</v>
      </c>
      <c r="BC121" s="36">
        <f t="shared" si="103"/>
        <v>0</v>
      </c>
      <c r="BD121" s="36">
        <f t="shared" si="103"/>
        <v>0</v>
      </c>
      <c r="BE121" s="36">
        <f t="shared" si="103"/>
        <v>0</v>
      </c>
      <c r="BF121" s="36">
        <f t="shared" si="103"/>
        <v>0</v>
      </c>
      <c r="BG121" s="36">
        <f t="shared" si="104"/>
        <v>0</v>
      </c>
      <c r="BH121" s="36">
        <f t="shared" si="104"/>
        <v>0</v>
      </c>
      <c r="BI121" s="36">
        <f t="shared" si="104"/>
        <v>0</v>
      </c>
      <c r="BJ121" s="36">
        <f t="shared" si="104"/>
        <v>0</v>
      </c>
      <c r="BK121" s="36">
        <f t="shared" si="104"/>
        <v>0</v>
      </c>
      <c r="BL121" s="36">
        <f t="shared" si="104"/>
        <v>0</v>
      </c>
      <c r="BM121" s="36">
        <f t="shared" si="104"/>
        <v>0</v>
      </c>
      <c r="BN121" s="36">
        <f t="shared" si="104"/>
        <v>0</v>
      </c>
      <c r="BO121" s="36">
        <f t="shared" si="104"/>
        <v>0</v>
      </c>
      <c r="BP121" s="36">
        <f t="shared" si="104"/>
        <v>0</v>
      </c>
      <c r="BQ121" s="36">
        <f t="shared" si="105"/>
        <v>0</v>
      </c>
      <c r="BR121" s="36">
        <f t="shared" si="105"/>
        <v>0</v>
      </c>
      <c r="BS121" s="36">
        <f t="shared" si="105"/>
        <v>0</v>
      </c>
      <c r="BT121" s="36">
        <f t="shared" si="105"/>
        <v>0</v>
      </c>
      <c r="BU121" s="36">
        <f t="shared" si="105"/>
        <v>0</v>
      </c>
      <c r="BV121" s="36">
        <f t="shared" si="105"/>
        <v>0</v>
      </c>
      <c r="BW121" s="36">
        <f t="shared" si="105"/>
        <v>0</v>
      </c>
      <c r="BX121" s="36">
        <f t="shared" si="105"/>
        <v>0</v>
      </c>
      <c r="BY121" s="36">
        <f t="shared" si="105"/>
        <v>0</v>
      </c>
      <c r="BZ121" s="36">
        <f t="shared" si="105"/>
        <v>0</v>
      </c>
      <c r="CA121" s="36">
        <f t="shared" si="105"/>
        <v>0</v>
      </c>
      <c r="CC121" s="39"/>
    </row>
    <row r="122" spans="2:81" ht="18" outlineLevel="1" x14ac:dyDescent="0.3">
      <c r="B122" s="19" t="str">
        <f>E122</f>
        <v>Προδημοπρασιακός</v>
      </c>
      <c r="C122" s="53"/>
      <c r="D122" s="55" t="s">
        <v>33</v>
      </c>
      <c r="E122" s="45" t="s">
        <v>1</v>
      </c>
      <c r="F122" s="43">
        <v>45597</v>
      </c>
      <c r="G122" s="43">
        <v>45597</v>
      </c>
      <c r="H122" s="31">
        <f t="shared" si="106"/>
        <v>1</v>
      </c>
      <c r="I122" s="34">
        <f t="shared" si="99"/>
        <v>0</v>
      </c>
      <c r="J122" s="35">
        <f t="shared" si="99"/>
        <v>0</v>
      </c>
      <c r="K122" s="36">
        <f t="shared" si="99"/>
        <v>0</v>
      </c>
      <c r="L122" s="36">
        <f t="shared" si="99"/>
        <v>0</v>
      </c>
      <c r="M122" s="36">
        <f t="shared" si="99"/>
        <v>0</v>
      </c>
      <c r="N122" s="36">
        <f t="shared" si="99"/>
        <v>0</v>
      </c>
      <c r="O122" s="36">
        <f t="shared" si="99"/>
        <v>0</v>
      </c>
      <c r="P122" s="36">
        <f t="shared" si="99"/>
        <v>0</v>
      </c>
      <c r="Q122" s="36">
        <f t="shared" si="99"/>
        <v>0</v>
      </c>
      <c r="R122" s="36" t="str">
        <f t="shared" si="99"/>
        <v>Προδημοπρασιακός</v>
      </c>
      <c r="S122" s="36">
        <f t="shared" si="100"/>
        <v>0</v>
      </c>
      <c r="T122" s="36">
        <f t="shared" si="100"/>
        <v>0</v>
      </c>
      <c r="U122" s="36">
        <f t="shared" si="100"/>
        <v>0</v>
      </c>
      <c r="V122" s="36">
        <f t="shared" si="100"/>
        <v>0</v>
      </c>
      <c r="W122" s="36">
        <f t="shared" si="100"/>
        <v>0</v>
      </c>
      <c r="X122" s="36">
        <f t="shared" si="100"/>
        <v>0</v>
      </c>
      <c r="Y122" s="36">
        <f t="shared" si="100"/>
        <v>0</v>
      </c>
      <c r="Z122" s="36">
        <f t="shared" si="100"/>
        <v>0</v>
      </c>
      <c r="AA122" s="36">
        <f t="shared" si="100"/>
        <v>0</v>
      </c>
      <c r="AB122" s="36">
        <f t="shared" si="100"/>
        <v>0</v>
      </c>
      <c r="AC122" s="36">
        <f t="shared" si="101"/>
        <v>0</v>
      </c>
      <c r="AD122" s="36">
        <f t="shared" si="101"/>
        <v>0</v>
      </c>
      <c r="AE122" s="36">
        <f t="shared" si="101"/>
        <v>0</v>
      </c>
      <c r="AF122" s="36">
        <f t="shared" si="101"/>
        <v>0</v>
      </c>
      <c r="AG122" s="36">
        <f t="shared" si="101"/>
        <v>0</v>
      </c>
      <c r="AH122" s="36">
        <f t="shared" si="101"/>
        <v>0</v>
      </c>
      <c r="AI122" s="36">
        <f t="shared" si="101"/>
        <v>0</v>
      </c>
      <c r="AJ122" s="36">
        <f t="shared" si="101"/>
        <v>0</v>
      </c>
      <c r="AK122" s="36">
        <f t="shared" si="101"/>
        <v>0</v>
      </c>
      <c r="AL122" s="36">
        <f t="shared" si="101"/>
        <v>0</v>
      </c>
      <c r="AM122" s="36">
        <f t="shared" si="102"/>
        <v>0</v>
      </c>
      <c r="AN122" s="36">
        <f t="shared" si="102"/>
        <v>0</v>
      </c>
      <c r="AO122" s="36">
        <f t="shared" si="102"/>
        <v>0</v>
      </c>
      <c r="AP122" s="36">
        <f t="shared" si="102"/>
        <v>0</v>
      </c>
      <c r="AQ122" s="36">
        <f t="shared" si="102"/>
        <v>0</v>
      </c>
      <c r="AR122" s="36">
        <f t="shared" si="102"/>
        <v>0</v>
      </c>
      <c r="AS122" s="36">
        <f t="shared" si="102"/>
        <v>0</v>
      </c>
      <c r="AT122" s="36">
        <f t="shared" si="102"/>
        <v>0</v>
      </c>
      <c r="AU122" s="36">
        <f t="shared" si="102"/>
        <v>0</v>
      </c>
      <c r="AV122" s="36">
        <f t="shared" si="102"/>
        <v>0</v>
      </c>
      <c r="AW122" s="36">
        <f t="shared" si="103"/>
        <v>0</v>
      </c>
      <c r="AX122" s="36">
        <f t="shared" si="103"/>
        <v>0</v>
      </c>
      <c r="AY122" s="36">
        <f t="shared" si="103"/>
        <v>0</v>
      </c>
      <c r="AZ122" s="36">
        <f t="shared" si="103"/>
        <v>0</v>
      </c>
      <c r="BA122" s="36">
        <f t="shared" si="103"/>
        <v>0</v>
      </c>
      <c r="BB122" s="36">
        <f t="shared" si="103"/>
        <v>0</v>
      </c>
      <c r="BC122" s="36">
        <f t="shared" si="103"/>
        <v>0</v>
      </c>
      <c r="BD122" s="36">
        <f t="shared" si="103"/>
        <v>0</v>
      </c>
      <c r="BE122" s="36">
        <f t="shared" si="103"/>
        <v>0</v>
      </c>
      <c r="BF122" s="36">
        <f t="shared" si="103"/>
        <v>0</v>
      </c>
      <c r="BG122" s="36">
        <f t="shared" si="104"/>
        <v>0</v>
      </c>
      <c r="BH122" s="36">
        <f t="shared" si="104"/>
        <v>0</v>
      </c>
      <c r="BI122" s="36">
        <f t="shared" si="104"/>
        <v>0</v>
      </c>
      <c r="BJ122" s="36">
        <f t="shared" si="104"/>
        <v>0</v>
      </c>
      <c r="BK122" s="36">
        <f t="shared" si="104"/>
        <v>0</v>
      </c>
      <c r="BL122" s="36">
        <f t="shared" si="104"/>
        <v>0</v>
      </c>
      <c r="BM122" s="36">
        <f t="shared" si="104"/>
        <v>0</v>
      </c>
      <c r="BN122" s="36">
        <f t="shared" si="104"/>
        <v>0</v>
      </c>
      <c r="BO122" s="36">
        <f t="shared" si="104"/>
        <v>0</v>
      </c>
      <c r="BP122" s="36">
        <f t="shared" si="104"/>
        <v>0</v>
      </c>
      <c r="BQ122" s="36">
        <f t="shared" si="105"/>
        <v>0</v>
      </c>
      <c r="BR122" s="36">
        <f t="shared" si="105"/>
        <v>0</v>
      </c>
      <c r="BS122" s="36">
        <f t="shared" si="105"/>
        <v>0</v>
      </c>
      <c r="BT122" s="36">
        <f t="shared" si="105"/>
        <v>0</v>
      </c>
      <c r="BU122" s="36">
        <f t="shared" si="105"/>
        <v>0</v>
      </c>
      <c r="BV122" s="36">
        <f t="shared" si="105"/>
        <v>0</v>
      </c>
      <c r="BW122" s="36">
        <f t="shared" si="105"/>
        <v>0</v>
      </c>
      <c r="BX122" s="36">
        <f t="shared" si="105"/>
        <v>0</v>
      </c>
      <c r="BY122" s="36">
        <f t="shared" si="105"/>
        <v>0</v>
      </c>
      <c r="BZ122" s="36">
        <f t="shared" si="105"/>
        <v>0</v>
      </c>
      <c r="CA122" s="36">
        <f t="shared" si="105"/>
        <v>0</v>
      </c>
      <c r="CC122" s="39"/>
    </row>
    <row r="123" spans="2:81" ht="19.5" customHeight="1" outlineLevel="1" x14ac:dyDescent="0.3">
      <c r="B123" s="19" t="str">
        <f t="shared" ref="B123:B127" si="108">E123</f>
        <v>Δημοπράτηση</v>
      </c>
      <c r="C123" s="53"/>
      <c r="D123" s="55"/>
      <c r="E123" s="45" t="s">
        <v>2</v>
      </c>
      <c r="F123" s="43">
        <v>45627</v>
      </c>
      <c r="G123" s="43">
        <v>45809</v>
      </c>
      <c r="H123" s="31">
        <f t="shared" si="106"/>
        <v>7</v>
      </c>
      <c r="I123" s="34">
        <f t="shared" si="99"/>
        <v>0</v>
      </c>
      <c r="J123" s="36">
        <f t="shared" si="99"/>
        <v>0</v>
      </c>
      <c r="K123" s="36">
        <f t="shared" si="99"/>
        <v>0</v>
      </c>
      <c r="L123" s="36">
        <f t="shared" si="99"/>
        <v>0</v>
      </c>
      <c r="M123" s="36">
        <f t="shared" si="99"/>
        <v>0</v>
      </c>
      <c r="N123" s="36">
        <f t="shared" si="99"/>
        <v>0</v>
      </c>
      <c r="O123" s="36">
        <f t="shared" si="99"/>
        <v>0</v>
      </c>
      <c r="P123" s="36">
        <f t="shared" si="99"/>
        <v>0</v>
      </c>
      <c r="Q123" s="36">
        <f t="shared" si="99"/>
        <v>0</v>
      </c>
      <c r="R123" s="36">
        <f t="shared" si="99"/>
        <v>0</v>
      </c>
      <c r="S123" s="36" t="str">
        <f t="shared" si="100"/>
        <v>Δημοπράτηση</v>
      </c>
      <c r="T123" s="36" t="str">
        <f t="shared" si="100"/>
        <v>Δημοπράτηση</v>
      </c>
      <c r="U123" s="36" t="str">
        <f t="shared" si="100"/>
        <v>Δημοπράτηση</v>
      </c>
      <c r="V123" s="36" t="str">
        <f t="shared" si="100"/>
        <v>Δημοπράτηση</v>
      </c>
      <c r="W123" s="36" t="str">
        <f t="shared" si="100"/>
        <v>Δημοπράτηση</v>
      </c>
      <c r="X123" s="36" t="str">
        <f t="shared" si="100"/>
        <v>Δημοπράτηση</v>
      </c>
      <c r="Y123" s="36" t="str">
        <f t="shared" si="100"/>
        <v>Δημοπράτηση</v>
      </c>
      <c r="Z123" s="36">
        <f t="shared" si="100"/>
        <v>0</v>
      </c>
      <c r="AA123" s="36">
        <f t="shared" si="100"/>
        <v>0</v>
      </c>
      <c r="AB123" s="36">
        <f t="shared" si="100"/>
        <v>0</v>
      </c>
      <c r="AC123" s="36">
        <f t="shared" si="101"/>
        <v>0</v>
      </c>
      <c r="AD123" s="36">
        <f t="shared" si="101"/>
        <v>0</v>
      </c>
      <c r="AE123" s="36">
        <f t="shared" si="101"/>
        <v>0</v>
      </c>
      <c r="AF123" s="36">
        <f t="shared" si="101"/>
        <v>0</v>
      </c>
      <c r="AG123" s="36">
        <f t="shared" si="101"/>
        <v>0</v>
      </c>
      <c r="AH123" s="36">
        <f t="shared" si="101"/>
        <v>0</v>
      </c>
      <c r="AI123" s="36">
        <f t="shared" si="101"/>
        <v>0</v>
      </c>
      <c r="AJ123" s="36">
        <f t="shared" si="101"/>
        <v>0</v>
      </c>
      <c r="AK123" s="36">
        <f t="shared" si="101"/>
        <v>0</v>
      </c>
      <c r="AL123" s="36">
        <f t="shared" si="101"/>
        <v>0</v>
      </c>
      <c r="AM123" s="36">
        <f t="shared" si="102"/>
        <v>0</v>
      </c>
      <c r="AN123" s="36">
        <f t="shared" si="102"/>
        <v>0</v>
      </c>
      <c r="AO123" s="36">
        <f t="shared" si="102"/>
        <v>0</v>
      </c>
      <c r="AP123" s="36">
        <f t="shared" si="102"/>
        <v>0</v>
      </c>
      <c r="AQ123" s="36">
        <f t="shared" si="102"/>
        <v>0</v>
      </c>
      <c r="AR123" s="36">
        <f t="shared" si="102"/>
        <v>0</v>
      </c>
      <c r="AS123" s="36">
        <f t="shared" si="102"/>
        <v>0</v>
      </c>
      <c r="AT123" s="36">
        <f t="shared" si="102"/>
        <v>0</v>
      </c>
      <c r="AU123" s="36">
        <f t="shared" si="102"/>
        <v>0</v>
      </c>
      <c r="AV123" s="36">
        <f t="shared" si="102"/>
        <v>0</v>
      </c>
      <c r="AW123" s="36">
        <f t="shared" si="103"/>
        <v>0</v>
      </c>
      <c r="AX123" s="36">
        <f t="shared" si="103"/>
        <v>0</v>
      </c>
      <c r="AY123" s="36">
        <f t="shared" si="103"/>
        <v>0</v>
      </c>
      <c r="AZ123" s="36">
        <f t="shared" si="103"/>
        <v>0</v>
      </c>
      <c r="BA123" s="36">
        <f t="shared" si="103"/>
        <v>0</v>
      </c>
      <c r="BB123" s="36">
        <f t="shared" si="103"/>
        <v>0</v>
      </c>
      <c r="BC123" s="36">
        <f t="shared" si="103"/>
        <v>0</v>
      </c>
      <c r="BD123" s="36">
        <f t="shared" si="103"/>
        <v>0</v>
      </c>
      <c r="BE123" s="36">
        <f t="shared" si="103"/>
        <v>0</v>
      </c>
      <c r="BF123" s="36">
        <f t="shared" si="103"/>
        <v>0</v>
      </c>
      <c r="BG123" s="36">
        <f t="shared" si="104"/>
        <v>0</v>
      </c>
      <c r="BH123" s="36">
        <f t="shared" si="104"/>
        <v>0</v>
      </c>
      <c r="BI123" s="36">
        <f t="shared" si="104"/>
        <v>0</v>
      </c>
      <c r="BJ123" s="36">
        <f t="shared" si="104"/>
        <v>0</v>
      </c>
      <c r="BK123" s="36">
        <f t="shared" si="104"/>
        <v>0</v>
      </c>
      <c r="BL123" s="36">
        <f t="shared" si="104"/>
        <v>0</v>
      </c>
      <c r="BM123" s="36">
        <f t="shared" si="104"/>
        <v>0</v>
      </c>
      <c r="BN123" s="36">
        <f t="shared" si="104"/>
        <v>0</v>
      </c>
      <c r="BO123" s="36">
        <f t="shared" si="104"/>
        <v>0</v>
      </c>
      <c r="BP123" s="36">
        <f t="shared" si="104"/>
        <v>0</v>
      </c>
      <c r="BQ123" s="36">
        <f t="shared" si="105"/>
        <v>0</v>
      </c>
      <c r="BR123" s="36">
        <f t="shared" si="105"/>
        <v>0</v>
      </c>
      <c r="BS123" s="36">
        <f t="shared" si="105"/>
        <v>0</v>
      </c>
      <c r="BT123" s="36">
        <f t="shared" si="105"/>
        <v>0</v>
      </c>
      <c r="BU123" s="36">
        <f t="shared" si="105"/>
        <v>0</v>
      </c>
      <c r="BV123" s="36">
        <f t="shared" si="105"/>
        <v>0</v>
      </c>
      <c r="BW123" s="36">
        <f t="shared" si="105"/>
        <v>0</v>
      </c>
      <c r="BX123" s="36">
        <f t="shared" si="105"/>
        <v>0</v>
      </c>
      <c r="BY123" s="36">
        <f t="shared" si="105"/>
        <v>0</v>
      </c>
      <c r="BZ123" s="36">
        <f t="shared" si="105"/>
        <v>0</v>
      </c>
      <c r="CA123" s="36">
        <f t="shared" si="105"/>
        <v>0</v>
      </c>
      <c r="CC123" s="39"/>
    </row>
    <row r="124" spans="2:81" ht="19.5" customHeight="1" outlineLevel="1" x14ac:dyDescent="0.3">
      <c r="B124" s="19" t="str">
        <f t="shared" si="108"/>
        <v>Προσυμβατικός</v>
      </c>
      <c r="C124" s="53"/>
      <c r="D124" s="55"/>
      <c r="E124" s="45" t="s">
        <v>3</v>
      </c>
      <c r="F124" s="43">
        <v>45839</v>
      </c>
      <c r="G124" s="43">
        <v>45839</v>
      </c>
      <c r="H124" s="31">
        <f t="shared" si="106"/>
        <v>1</v>
      </c>
      <c r="I124" s="34">
        <f t="shared" si="99"/>
        <v>0</v>
      </c>
      <c r="J124" s="36">
        <f t="shared" si="99"/>
        <v>0</v>
      </c>
      <c r="K124" s="36">
        <f t="shared" si="99"/>
        <v>0</v>
      </c>
      <c r="L124" s="36">
        <f t="shared" si="99"/>
        <v>0</v>
      </c>
      <c r="M124" s="36">
        <f t="shared" si="99"/>
        <v>0</v>
      </c>
      <c r="N124" s="36">
        <f t="shared" si="99"/>
        <v>0</v>
      </c>
      <c r="O124" s="36">
        <f t="shared" si="99"/>
        <v>0</v>
      </c>
      <c r="P124" s="36">
        <f t="shared" si="99"/>
        <v>0</v>
      </c>
      <c r="Q124" s="36">
        <f t="shared" si="99"/>
        <v>0</v>
      </c>
      <c r="R124" s="36">
        <f t="shared" si="99"/>
        <v>0</v>
      </c>
      <c r="S124" s="36">
        <f t="shared" si="100"/>
        <v>0</v>
      </c>
      <c r="T124" s="36">
        <f t="shared" si="100"/>
        <v>0</v>
      </c>
      <c r="U124" s="36">
        <f t="shared" si="100"/>
        <v>0</v>
      </c>
      <c r="V124" s="36">
        <f t="shared" si="100"/>
        <v>0</v>
      </c>
      <c r="W124" s="36">
        <f t="shared" si="100"/>
        <v>0</v>
      </c>
      <c r="X124" s="36">
        <f t="shared" si="100"/>
        <v>0</v>
      </c>
      <c r="Y124" s="36">
        <f t="shared" si="100"/>
        <v>0</v>
      </c>
      <c r="Z124" s="36" t="str">
        <f t="shared" si="100"/>
        <v>Προσυμβατικός</v>
      </c>
      <c r="AA124" s="36">
        <f t="shared" si="100"/>
        <v>0</v>
      </c>
      <c r="AB124" s="36">
        <f t="shared" si="100"/>
        <v>0</v>
      </c>
      <c r="AC124" s="36">
        <f t="shared" si="101"/>
        <v>0</v>
      </c>
      <c r="AD124" s="36">
        <f t="shared" si="101"/>
        <v>0</v>
      </c>
      <c r="AE124" s="36">
        <f t="shared" si="101"/>
        <v>0</v>
      </c>
      <c r="AF124" s="36">
        <f t="shared" si="101"/>
        <v>0</v>
      </c>
      <c r="AG124" s="36">
        <f t="shared" si="101"/>
        <v>0</v>
      </c>
      <c r="AH124" s="36">
        <f t="shared" si="101"/>
        <v>0</v>
      </c>
      <c r="AI124" s="36">
        <f t="shared" si="101"/>
        <v>0</v>
      </c>
      <c r="AJ124" s="36">
        <f t="shared" si="101"/>
        <v>0</v>
      </c>
      <c r="AK124" s="36">
        <f t="shared" si="101"/>
        <v>0</v>
      </c>
      <c r="AL124" s="36">
        <f t="shared" si="101"/>
        <v>0</v>
      </c>
      <c r="AM124" s="36">
        <f t="shared" si="102"/>
        <v>0</v>
      </c>
      <c r="AN124" s="36">
        <f t="shared" si="102"/>
        <v>0</v>
      </c>
      <c r="AO124" s="36">
        <f t="shared" si="102"/>
        <v>0</v>
      </c>
      <c r="AP124" s="36">
        <f t="shared" si="102"/>
        <v>0</v>
      </c>
      <c r="AQ124" s="36">
        <f t="shared" si="102"/>
        <v>0</v>
      </c>
      <c r="AR124" s="36">
        <f t="shared" si="102"/>
        <v>0</v>
      </c>
      <c r="AS124" s="36">
        <f t="shared" si="102"/>
        <v>0</v>
      </c>
      <c r="AT124" s="36">
        <f t="shared" si="102"/>
        <v>0</v>
      </c>
      <c r="AU124" s="36">
        <f t="shared" si="102"/>
        <v>0</v>
      </c>
      <c r="AV124" s="36">
        <f t="shared" si="102"/>
        <v>0</v>
      </c>
      <c r="AW124" s="36">
        <f t="shared" si="103"/>
        <v>0</v>
      </c>
      <c r="AX124" s="36">
        <f t="shared" si="103"/>
        <v>0</v>
      </c>
      <c r="AY124" s="36">
        <f t="shared" si="103"/>
        <v>0</v>
      </c>
      <c r="AZ124" s="36">
        <f t="shared" si="103"/>
        <v>0</v>
      </c>
      <c r="BA124" s="36">
        <f t="shared" si="103"/>
        <v>0</v>
      </c>
      <c r="BB124" s="36">
        <f t="shared" si="103"/>
        <v>0</v>
      </c>
      <c r="BC124" s="36">
        <f t="shared" si="103"/>
        <v>0</v>
      </c>
      <c r="BD124" s="36">
        <f t="shared" si="103"/>
        <v>0</v>
      </c>
      <c r="BE124" s="36">
        <f t="shared" si="103"/>
        <v>0</v>
      </c>
      <c r="BF124" s="36">
        <f t="shared" si="103"/>
        <v>0</v>
      </c>
      <c r="BG124" s="36">
        <f t="shared" si="104"/>
        <v>0</v>
      </c>
      <c r="BH124" s="36">
        <f t="shared" si="104"/>
        <v>0</v>
      </c>
      <c r="BI124" s="36">
        <f t="shared" si="104"/>
        <v>0</v>
      </c>
      <c r="BJ124" s="36">
        <f t="shared" si="104"/>
        <v>0</v>
      </c>
      <c r="BK124" s="36">
        <f t="shared" si="104"/>
        <v>0</v>
      </c>
      <c r="BL124" s="36">
        <f t="shared" si="104"/>
        <v>0</v>
      </c>
      <c r="BM124" s="36">
        <f t="shared" si="104"/>
        <v>0</v>
      </c>
      <c r="BN124" s="36">
        <f t="shared" si="104"/>
        <v>0</v>
      </c>
      <c r="BO124" s="36">
        <f t="shared" si="104"/>
        <v>0</v>
      </c>
      <c r="BP124" s="36">
        <f t="shared" si="104"/>
        <v>0</v>
      </c>
      <c r="BQ124" s="36">
        <f t="shared" si="105"/>
        <v>0</v>
      </c>
      <c r="BR124" s="36">
        <f t="shared" si="105"/>
        <v>0</v>
      </c>
      <c r="BS124" s="36">
        <f t="shared" si="105"/>
        <v>0</v>
      </c>
      <c r="BT124" s="36">
        <f t="shared" si="105"/>
        <v>0</v>
      </c>
      <c r="BU124" s="36">
        <f t="shared" si="105"/>
        <v>0</v>
      </c>
      <c r="BV124" s="36">
        <f t="shared" si="105"/>
        <v>0</v>
      </c>
      <c r="BW124" s="36">
        <f t="shared" si="105"/>
        <v>0</v>
      </c>
      <c r="BX124" s="36">
        <f t="shared" si="105"/>
        <v>0</v>
      </c>
      <c r="BY124" s="36">
        <f t="shared" si="105"/>
        <v>0</v>
      </c>
      <c r="BZ124" s="36">
        <f t="shared" si="105"/>
        <v>0</v>
      </c>
      <c r="CA124" s="36">
        <f t="shared" si="105"/>
        <v>0</v>
      </c>
      <c r="CC124" s="39"/>
    </row>
    <row r="125" spans="2:81" ht="19.5" customHeight="1" outlineLevel="1" x14ac:dyDescent="0.3">
      <c r="B125" s="19" t="str">
        <f t="shared" si="108"/>
        <v>Σύμβαση</v>
      </c>
      <c r="C125" s="53"/>
      <c r="D125" s="55"/>
      <c r="E125" s="45" t="s">
        <v>8</v>
      </c>
      <c r="F125" s="43">
        <v>45870</v>
      </c>
      <c r="G125" s="43">
        <v>45870</v>
      </c>
      <c r="H125" s="31">
        <f t="shared" si="106"/>
        <v>1</v>
      </c>
      <c r="I125" s="34">
        <f t="shared" ref="I125:R133" si="109">IF(AND(($F125&lt;=I$8),($G125&gt;=I$8)),$B125,0)</f>
        <v>0</v>
      </c>
      <c r="J125" s="36">
        <f t="shared" si="109"/>
        <v>0</v>
      </c>
      <c r="K125" s="36">
        <f t="shared" si="109"/>
        <v>0</v>
      </c>
      <c r="L125" s="36">
        <f t="shared" si="109"/>
        <v>0</v>
      </c>
      <c r="M125" s="36">
        <f t="shared" si="109"/>
        <v>0</v>
      </c>
      <c r="N125" s="36">
        <f t="shared" si="109"/>
        <v>0</v>
      </c>
      <c r="O125" s="36">
        <f t="shared" si="109"/>
        <v>0</v>
      </c>
      <c r="P125" s="36">
        <f t="shared" si="109"/>
        <v>0</v>
      </c>
      <c r="Q125" s="36">
        <f t="shared" si="109"/>
        <v>0</v>
      </c>
      <c r="R125" s="36">
        <f t="shared" si="109"/>
        <v>0</v>
      </c>
      <c r="S125" s="36">
        <f t="shared" ref="S125:AB133" si="110">IF(AND(($F125&lt;=S$8),($G125&gt;=S$8)),$B125,0)</f>
        <v>0</v>
      </c>
      <c r="T125" s="36">
        <f t="shared" si="110"/>
        <v>0</v>
      </c>
      <c r="U125" s="36">
        <f t="shared" si="110"/>
        <v>0</v>
      </c>
      <c r="V125" s="36">
        <f t="shared" si="110"/>
        <v>0</v>
      </c>
      <c r="W125" s="36">
        <f t="shared" si="110"/>
        <v>0</v>
      </c>
      <c r="X125" s="36">
        <f t="shared" si="110"/>
        <v>0</v>
      </c>
      <c r="Y125" s="36">
        <f t="shared" si="110"/>
        <v>0</v>
      </c>
      <c r="Z125" s="36">
        <f t="shared" si="110"/>
        <v>0</v>
      </c>
      <c r="AA125" s="36" t="str">
        <f t="shared" si="110"/>
        <v>Σύμβαση</v>
      </c>
      <c r="AB125" s="36">
        <f t="shared" si="110"/>
        <v>0</v>
      </c>
      <c r="AC125" s="36">
        <f t="shared" ref="AC125:AL133" si="111">IF(AND(($F125&lt;=AC$8),($G125&gt;=AC$8)),$B125,0)</f>
        <v>0</v>
      </c>
      <c r="AD125" s="36">
        <f t="shared" si="111"/>
        <v>0</v>
      </c>
      <c r="AE125" s="36">
        <f t="shared" si="111"/>
        <v>0</v>
      </c>
      <c r="AF125" s="36">
        <f t="shared" si="111"/>
        <v>0</v>
      </c>
      <c r="AG125" s="36">
        <f t="shared" si="111"/>
        <v>0</v>
      </c>
      <c r="AH125" s="36">
        <f t="shared" si="111"/>
        <v>0</v>
      </c>
      <c r="AI125" s="36">
        <f t="shared" si="111"/>
        <v>0</v>
      </c>
      <c r="AJ125" s="36">
        <f t="shared" si="111"/>
        <v>0</v>
      </c>
      <c r="AK125" s="36">
        <f t="shared" si="111"/>
        <v>0</v>
      </c>
      <c r="AL125" s="36">
        <f t="shared" si="111"/>
        <v>0</v>
      </c>
      <c r="AM125" s="36">
        <f t="shared" ref="AM125:AV133" si="112">IF(AND(($F125&lt;=AM$8),($G125&gt;=AM$8)),$B125,0)</f>
        <v>0</v>
      </c>
      <c r="AN125" s="36">
        <f t="shared" si="112"/>
        <v>0</v>
      </c>
      <c r="AO125" s="36">
        <f t="shared" si="112"/>
        <v>0</v>
      </c>
      <c r="AP125" s="36">
        <f t="shared" si="112"/>
        <v>0</v>
      </c>
      <c r="AQ125" s="36">
        <f t="shared" si="112"/>
        <v>0</v>
      </c>
      <c r="AR125" s="36">
        <f t="shared" si="112"/>
        <v>0</v>
      </c>
      <c r="AS125" s="36">
        <f t="shared" si="112"/>
        <v>0</v>
      </c>
      <c r="AT125" s="36">
        <f t="shared" si="112"/>
        <v>0</v>
      </c>
      <c r="AU125" s="36">
        <f t="shared" si="112"/>
        <v>0</v>
      </c>
      <c r="AV125" s="36">
        <f t="shared" si="112"/>
        <v>0</v>
      </c>
      <c r="AW125" s="36">
        <f t="shared" ref="AW125:BF133" si="113">IF(AND(($F125&lt;=AW$8),($G125&gt;=AW$8)),$B125,0)</f>
        <v>0</v>
      </c>
      <c r="AX125" s="36">
        <f t="shared" si="113"/>
        <v>0</v>
      </c>
      <c r="AY125" s="36">
        <f t="shared" si="113"/>
        <v>0</v>
      </c>
      <c r="AZ125" s="36">
        <f t="shared" si="113"/>
        <v>0</v>
      </c>
      <c r="BA125" s="36">
        <f t="shared" si="113"/>
        <v>0</v>
      </c>
      <c r="BB125" s="36">
        <f t="shared" si="113"/>
        <v>0</v>
      </c>
      <c r="BC125" s="36">
        <f t="shared" si="113"/>
        <v>0</v>
      </c>
      <c r="BD125" s="36">
        <f t="shared" si="113"/>
        <v>0</v>
      </c>
      <c r="BE125" s="36">
        <f t="shared" si="113"/>
        <v>0</v>
      </c>
      <c r="BF125" s="36">
        <f t="shared" si="113"/>
        <v>0</v>
      </c>
      <c r="BG125" s="36">
        <f t="shared" ref="BG125:BP133" si="114">IF(AND(($F125&lt;=BG$8),($G125&gt;=BG$8)),$B125,0)</f>
        <v>0</v>
      </c>
      <c r="BH125" s="36">
        <f t="shared" si="114"/>
        <v>0</v>
      </c>
      <c r="BI125" s="36">
        <f t="shared" si="114"/>
        <v>0</v>
      </c>
      <c r="BJ125" s="36">
        <f t="shared" si="114"/>
        <v>0</v>
      </c>
      <c r="BK125" s="36">
        <f t="shared" si="114"/>
        <v>0</v>
      </c>
      <c r="BL125" s="36">
        <f t="shared" si="114"/>
        <v>0</v>
      </c>
      <c r="BM125" s="36">
        <f t="shared" si="114"/>
        <v>0</v>
      </c>
      <c r="BN125" s="36">
        <f t="shared" si="114"/>
        <v>0</v>
      </c>
      <c r="BO125" s="36">
        <f t="shared" si="114"/>
        <v>0</v>
      </c>
      <c r="BP125" s="36">
        <f t="shared" si="114"/>
        <v>0</v>
      </c>
      <c r="BQ125" s="36">
        <f t="shared" ref="BQ125:CA133" si="115">IF(AND(($F125&lt;=BQ$8),($G125&gt;=BQ$8)),$B125,0)</f>
        <v>0</v>
      </c>
      <c r="BR125" s="36">
        <f t="shared" si="115"/>
        <v>0</v>
      </c>
      <c r="BS125" s="36">
        <f t="shared" si="115"/>
        <v>0</v>
      </c>
      <c r="BT125" s="36">
        <f t="shared" si="115"/>
        <v>0</v>
      </c>
      <c r="BU125" s="36">
        <f t="shared" si="115"/>
        <v>0</v>
      </c>
      <c r="BV125" s="36">
        <f t="shared" si="115"/>
        <v>0</v>
      </c>
      <c r="BW125" s="36">
        <f t="shared" si="115"/>
        <v>0</v>
      </c>
      <c r="BX125" s="36">
        <f t="shared" si="115"/>
        <v>0</v>
      </c>
      <c r="BY125" s="36">
        <f t="shared" si="115"/>
        <v>0</v>
      </c>
      <c r="BZ125" s="36">
        <f t="shared" si="115"/>
        <v>0</v>
      </c>
      <c r="CA125" s="36">
        <f t="shared" si="115"/>
        <v>0</v>
      </c>
      <c r="CC125" s="39"/>
    </row>
    <row r="126" spans="2:81" ht="19.5" customHeight="1" outlineLevel="1" x14ac:dyDescent="0.3">
      <c r="B126" s="19" t="str">
        <f t="shared" si="108"/>
        <v>Υλοποίηση</v>
      </c>
      <c r="C126" s="53"/>
      <c r="D126" s="55"/>
      <c r="E126" s="45" t="s">
        <v>9</v>
      </c>
      <c r="F126" s="43">
        <v>45901</v>
      </c>
      <c r="G126" s="43">
        <v>46054</v>
      </c>
      <c r="H126" s="31">
        <f t="shared" si="106"/>
        <v>6</v>
      </c>
      <c r="I126" s="34">
        <f t="shared" si="109"/>
        <v>0</v>
      </c>
      <c r="J126" s="36">
        <f t="shared" si="109"/>
        <v>0</v>
      </c>
      <c r="K126" s="36">
        <f t="shared" si="109"/>
        <v>0</v>
      </c>
      <c r="L126" s="36">
        <f t="shared" si="109"/>
        <v>0</v>
      </c>
      <c r="M126" s="36">
        <f t="shared" si="109"/>
        <v>0</v>
      </c>
      <c r="N126" s="36">
        <f t="shared" si="109"/>
        <v>0</v>
      </c>
      <c r="O126" s="36">
        <f t="shared" si="109"/>
        <v>0</v>
      </c>
      <c r="P126" s="36">
        <f t="shared" si="109"/>
        <v>0</v>
      </c>
      <c r="Q126" s="36">
        <f t="shared" si="109"/>
        <v>0</v>
      </c>
      <c r="R126" s="36">
        <f t="shared" si="109"/>
        <v>0</v>
      </c>
      <c r="S126" s="36">
        <f t="shared" si="110"/>
        <v>0</v>
      </c>
      <c r="T126" s="36">
        <f t="shared" si="110"/>
        <v>0</v>
      </c>
      <c r="U126" s="36">
        <f t="shared" si="110"/>
        <v>0</v>
      </c>
      <c r="V126" s="36">
        <f t="shared" si="110"/>
        <v>0</v>
      </c>
      <c r="W126" s="36">
        <f t="shared" si="110"/>
        <v>0</v>
      </c>
      <c r="X126" s="36">
        <f t="shared" si="110"/>
        <v>0</v>
      </c>
      <c r="Y126" s="36">
        <f t="shared" si="110"/>
        <v>0</v>
      </c>
      <c r="Z126" s="36">
        <f t="shared" si="110"/>
        <v>0</v>
      </c>
      <c r="AA126" s="36">
        <f t="shared" si="110"/>
        <v>0</v>
      </c>
      <c r="AB126" s="36" t="str">
        <f t="shared" si="110"/>
        <v>Υλοποίηση</v>
      </c>
      <c r="AC126" s="36" t="str">
        <f t="shared" si="111"/>
        <v>Υλοποίηση</v>
      </c>
      <c r="AD126" s="36" t="str">
        <f t="shared" si="111"/>
        <v>Υλοποίηση</v>
      </c>
      <c r="AE126" s="36" t="str">
        <f t="shared" si="111"/>
        <v>Υλοποίηση</v>
      </c>
      <c r="AF126" s="36" t="str">
        <f t="shared" si="111"/>
        <v>Υλοποίηση</v>
      </c>
      <c r="AG126" s="36" t="str">
        <f t="shared" si="111"/>
        <v>Υλοποίηση</v>
      </c>
      <c r="AH126" s="36">
        <f t="shared" si="111"/>
        <v>0</v>
      </c>
      <c r="AI126" s="36">
        <f t="shared" si="111"/>
        <v>0</v>
      </c>
      <c r="AJ126" s="36">
        <f t="shared" si="111"/>
        <v>0</v>
      </c>
      <c r="AK126" s="36">
        <f t="shared" si="111"/>
        <v>0</v>
      </c>
      <c r="AL126" s="36">
        <f t="shared" si="111"/>
        <v>0</v>
      </c>
      <c r="AM126" s="36">
        <f t="shared" si="112"/>
        <v>0</v>
      </c>
      <c r="AN126" s="36">
        <f t="shared" si="112"/>
        <v>0</v>
      </c>
      <c r="AO126" s="36">
        <f t="shared" si="112"/>
        <v>0</v>
      </c>
      <c r="AP126" s="36">
        <f t="shared" si="112"/>
        <v>0</v>
      </c>
      <c r="AQ126" s="36">
        <f t="shared" si="112"/>
        <v>0</v>
      </c>
      <c r="AR126" s="36">
        <f t="shared" si="112"/>
        <v>0</v>
      </c>
      <c r="AS126" s="36">
        <f t="shared" si="112"/>
        <v>0</v>
      </c>
      <c r="AT126" s="36">
        <f t="shared" si="112"/>
        <v>0</v>
      </c>
      <c r="AU126" s="36">
        <f t="shared" si="112"/>
        <v>0</v>
      </c>
      <c r="AV126" s="36">
        <f t="shared" si="112"/>
        <v>0</v>
      </c>
      <c r="AW126" s="36">
        <f t="shared" si="113"/>
        <v>0</v>
      </c>
      <c r="AX126" s="36">
        <f t="shared" si="113"/>
        <v>0</v>
      </c>
      <c r="AY126" s="36">
        <f t="shared" si="113"/>
        <v>0</v>
      </c>
      <c r="AZ126" s="36">
        <f t="shared" si="113"/>
        <v>0</v>
      </c>
      <c r="BA126" s="36">
        <f t="shared" si="113"/>
        <v>0</v>
      </c>
      <c r="BB126" s="36">
        <f t="shared" si="113"/>
        <v>0</v>
      </c>
      <c r="BC126" s="36">
        <f t="shared" si="113"/>
        <v>0</v>
      </c>
      <c r="BD126" s="36">
        <f t="shared" si="113"/>
        <v>0</v>
      </c>
      <c r="BE126" s="36">
        <f t="shared" si="113"/>
        <v>0</v>
      </c>
      <c r="BF126" s="36">
        <f t="shared" si="113"/>
        <v>0</v>
      </c>
      <c r="BG126" s="36">
        <f t="shared" si="114"/>
        <v>0</v>
      </c>
      <c r="BH126" s="36">
        <f t="shared" si="114"/>
        <v>0</v>
      </c>
      <c r="BI126" s="36">
        <f t="shared" si="114"/>
        <v>0</v>
      </c>
      <c r="BJ126" s="36">
        <f t="shared" si="114"/>
        <v>0</v>
      </c>
      <c r="BK126" s="36">
        <f t="shared" si="114"/>
        <v>0</v>
      </c>
      <c r="BL126" s="36">
        <f t="shared" si="114"/>
        <v>0</v>
      </c>
      <c r="BM126" s="36">
        <f t="shared" si="114"/>
        <v>0</v>
      </c>
      <c r="BN126" s="36">
        <f t="shared" si="114"/>
        <v>0</v>
      </c>
      <c r="BO126" s="36">
        <f t="shared" si="114"/>
        <v>0</v>
      </c>
      <c r="BP126" s="36">
        <f t="shared" si="114"/>
        <v>0</v>
      </c>
      <c r="BQ126" s="36">
        <f t="shared" si="115"/>
        <v>0</v>
      </c>
      <c r="BR126" s="36">
        <f t="shared" si="115"/>
        <v>0</v>
      </c>
      <c r="BS126" s="36">
        <f t="shared" si="115"/>
        <v>0</v>
      </c>
      <c r="BT126" s="36">
        <f t="shared" si="115"/>
        <v>0</v>
      </c>
      <c r="BU126" s="36">
        <f t="shared" si="115"/>
        <v>0</v>
      </c>
      <c r="BV126" s="36">
        <f t="shared" si="115"/>
        <v>0</v>
      </c>
      <c r="BW126" s="36">
        <f t="shared" si="115"/>
        <v>0</v>
      </c>
      <c r="BX126" s="36">
        <f t="shared" si="115"/>
        <v>0</v>
      </c>
      <c r="BY126" s="36">
        <f t="shared" si="115"/>
        <v>0</v>
      </c>
      <c r="BZ126" s="36">
        <f t="shared" si="115"/>
        <v>0</v>
      </c>
      <c r="CA126" s="36">
        <f t="shared" si="115"/>
        <v>0</v>
      </c>
      <c r="CC126" s="39"/>
    </row>
    <row r="127" spans="2:81" ht="19.5" customHeight="1" outlineLevel="1" x14ac:dyDescent="0.3">
      <c r="B127" s="19" t="str">
        <f t="shared" si="108"/>
        <v>Ολοκλήρωση</v>
      </c>
      <c r="C127" s="53"/>
      <c r="D127" s="56"/>
      <c r="E127" s="45" t="s">
        <v>10</v>
      </c>
      <c r="F127" s="43">
        <v>46082</v>
      </c>
      <c r="G127" s="43">
        <v>46082</v>
      </c>
      <c r="H127" s="31">
        <f t="shared" si="106"/>
        <v>1</v>
      </c>
      <c r="I127" s="34">
        <f t="shared" si="109"/>
        <v>0</v>
      </c>
      <c r="J127" s="36">
        <f t="shared" si="109"/>
        <v>0</v>
      </c>
      <c r="K127" s="36">
        <f t="shared" si="109"/>
        <v>0</v>
      </c>
      <c r="L127" s="36">
        <f t="shared" si="109"/>
        <v>0</v>
      </c>
      <c r="M127" s="36">
        <f t="shared" si="109"/>
        <v>0</v>
      </c>
      <c r="N127" s="36">
        <f t="shared" si="109"/>
        <v>0</v>
      </c>
      <c r="O127" s="36">
        <f t="shared" si="109"/>
        <v>0</v>
      </c>
      <c r="P127" s="36">
        <f t="shared" si="109"/>
        <v>0</v>
      </c>
      <c r="Q127" s="36">
        <f t="shared" si="109"/>
        <v>0</v>
      </c>
      <c r="R127" s="36">
        <f t="shared" si="109"/>
        <v>0</v>
      </c>
      <c r="S127" s="36">
        <f t="shared" si="110"/>
        <v>0</v>
      </c>
      <c r="T127" s="36">
        <f t="shared" si="110"/>
        <v>0</v>
      </c>
      <c r="U127" s="36">
        <f t="shared" si="110"/>
        <v>0</v>
      </c>
      <c r="V127" s="36">
        <f t="shared" si="110"/>
        <v>0</v>
      </c>
      <c r="W127" s="36">
        <f t="shared" si="110"/>
        <v>0</v>
      </c>
      <c r="X127" s="36">
        <f t="shared" si="110"/>
        <v>0</v>
      </c>
      <c r="Y127" s="36">
        <f t="shared" si="110"/>
        <v>0</v>
      </c>
      <c r="Z127" s="36">
        <f t="shared" si="110"/>
        <v>0</v>
      </c>
      <c r="AA127" s="36">
        <f t="shared" si="110"/>
        <v>0</v>
      </c>
      <c r="AB127" s="36">
        <f t="shared" si="110"/>
        <v>0</v>
      </c>
      <c r="AC127" s="36">
        <f t="shared" si="111"/>
        <v>0</v>
      </c>
      <c r="AD127" s="36">
        <f t="shared" si="111"/>
        <v>0</v>
      </c>
      <c r="AE127" s="36">
        <f t="shared" si="111"/>
        <v>0</v>
      </c>
      <c r="AF127" s="36">
        <f t="shared" si="111"/>
        <v>0</v>
      </c>
      <c r="AG127" s="36">
        <f t="shared" si="111"/>
        <v>0</v>
      </c>
      <c r="AH127" s="36" t="str">
        <f t="shared" si="111"/>
        <v>Ολοκλήρωση</v>
      </c>
      <c r="AI127" s="36">
        <f t="shared" si="111"/>
        <v>0</v>
      </c>
      <c r="AJ127" s="36">
        <f t="shared" si="111"/>
        <v>0</v>
      </c>
      <c r="AK127" s="36">
        <f t="shared" si="111"/>
        <v>0</v>
      </c>
      <c r="AL127" s="36">
        <f t="shared" si="111"/>
        <v>0</v>
      </c>
      <c r="AM127" s="36">
        <f t="shared" si="112"/>
        <v>0</v>
      </c>
      <c r="AN127" s="36">
        <f t="shared" si="112"/>
        <v>0</v>
      </c>
      <c r="AO127" s="36">
        <f t="shared" si="112"/>
        <v>0</v>
      </c>
      <c r="AP127" s="36">
        <f t="shared" si="112"/>
        <v>0</v>
      </c>
      <c r="AQ127" s="36">
        <f t="shared" si="112"/>
        <v>0</v>
      </c>
      <c r="AR127" s="36">
        <f t="shared" si="112"/>
        <v>0</v>
      </c>
      <c r="AS127" s="36">
        <f t="shared" si="112"/>
        <v>0</v>
      </c>
      <c r="AT127" s="36">
        <f t="shared" si="112"/>
        <v>0</v>
      </c>
      <c r="AU127" s="36">
        <f t="shared" si="112"/>
        <v>0</v>
      </c>
      <c r="AV127" s="36">
        <f t="shared" si="112"/>
        <v>0</v>
      </c>
      <c r="AW127" s="36">
        <f t="shared" si="113"/>
        <v>0</v>
      </c>
      <c r="AX127" s="36">
        <f t="shared" si="113"/>
        <v>0</v>
      </c>
      <c r="AY127" s="36">
        <f t="shared" si="113"/>
        <v>0</v>
      </c>
      <c r="AZ127" s="36">
        <f t="shared" si="113"/>
        <v>0</v>
      </c>
      <c r="BA127" s="36">
        <f t="shared" si="113"/>
        <v>0</v>
      </c>
      <c r="BB127" s="36">
        <f t="shared" si="113"/>
        <v>0</v>
      </c>
      <c r="BC127" s="36">
        <f t="shared" si="113"/>
        <v>0</v>
      </c>
      <c r="BD127" s="36">
        <f t="shared" si="113"/>
        <v>0</v>
      </c>
      <c r="BE127" s="36">
        <f t="shared" si="113"/>
        <v>0</v>
      </c>
      <c r="BF127" s="36">
        <f t="shared" si="113"/>
        <v>0</v>
      </c>
      <c r="BG127" s="36">
        <f t="shared" si="114"/>
        <v>0</v>
      </c>
      <c r="BH127" s="36">
        <f t="shared" si="114"/>
        <v>0</v>
      </c>
      <c r="BI127" s="36">
        <f t="shared" si="114"/>
        <v>0</v>
      </c>
      <c r="BJ127" s="36">
        <f t="shared" si="114"/>
        <v>0</v>
      </c>
      <c r="BK127" s="36">
        <f t="shared" si="114"/>
        <v>0</v>
      </c>
      <c r="BL127" s="36">
        <f t="shared" si="114"/>
        <v>0</v>
      </c>
      <c r="BM127" s="36">
        <f t="shared" si="114"/>
        <v>0</v>
      </c>
      <c r="BN127" s="36">
        <f t="shared" si="114"/>
        <v>0</v>
      </c>
      <c r="BO127" s="36">
        <f t="shared" si="114"/>
        <v>0</v>
      </c>
      <c r="BP127" s="36">
        <f t="shared" si="114"/>
        <v>0</v>
      </c>
      <c r="BQ127" s="36">
        <f t="shared" si="115"/>
        <v>0</v>
      </c>
      <c r="BR127" s="36">
        <f t="shared" si="115"/>
        <v>0</v>
      </c>
      <c r="BS127" s="36">
        <f t="shared" si="115"/>
        <v>0</v>
      </c>
      <c r="BT127" s="36">
        <f t="shared" si="115"/>
        <v>0</v>
      </c>
      <c r="BU127" s="36">
        <f t="shared" si="115"/>
        <v>0</v>
      </c>
      <c r="BV127" s="36">
        <f t="shared" si="115"/>
        <v>0</v>
      </c>
      <c r="BW127" s="36">
        <f t="shared" si="115"/>
        <v>0</v>
      </c>
      <c r="BX127" s="36">
        <f t="shared" si="115"/>
        <v>0</v>
      </c>
      <c r="BY127" s="36">
        <f t="shared" si="115"/>
        <v>0</v>
      </c>
      <c r="BZ127" s="36">
        <f t="shared" si="115"/>
        <v>0</v>
      </c>
      <c r="CA127" s="36">
        <f t="shared" si="115"/>
        <v>0</v>
      </c>
      <c r="CC127" s="39"/>
    </row>
    <row r="128" spans="2:81" ht="18" hidden="1" customHeight="1" outlineLevel="1" x14ac:dyDescent="0.3">
      <c r="B128" s="19" t="str">
        <f>E128</f>
        <v>Προδημοπρασιακός</v>
      </c>
      <c r="C128" s="53"/>
      <c r="D128" s="55"/>
      <c r="E128" s="45" t="s">
        <v>1</v>
      </c>
      <c r="F128" s="43"/>
      <c r="G128" s="43"/>
      <c r="H128" s="31">
        <f t="shared" ref="H128:H133" si="116">COUNTIF(I128:CA128,E128)</f>
        <v>0</v>
      </c>
      <c r="I128" s="34">
        <f t="shared" si="109"/>
        <v>0</v>
      </c>
      <c r="J128" s="35">
        <f t="shared" si="109"/>
        <v>0</v>
      </c>
      <c r="K128" s="36">
        <f t="shared" si="109"/>
        <v>0</v>
      </c>
      <c r="L128" s="36">
        <f t="shared" si="109"/>
        <v>0</v>
      </c>
      <c r="M128" s="36">
        <f t="shared" si="109"/>
        <v>0</v>
      </c>
      <c r="N128" s="36">
        <f t="shared" si="109"/>
        <v>0</v>
      </c>
      <c r="O128" s="36">
        <f t="shared" si="109"/>
        <v>0</v>
      </c>
      <c r="P128" s="36">
        <f t="shared" si="109"/>
        <v>0</v>
      </c>
      <c r="Q128" s="36">
        <f t="shared" si="109"/>
        <v>0</v>
      </c>
      <c r="R128" s="36">
        <f t="shared" si="109"/>
        <v>0</v>
      </c>
      <c r="S128" s="36">
        <f t="shared" si="110"/>
        <v>0</v>
      </c>
      <c r="T128" s="36">
        <f t="shared" si="110"/>
        <v>0</v>
      </c>
      <c r="U128" s="36">
        <f t="shared" si="110"/>
        <v>0</v>
      </c>
      <c r="V128" s="36">
        <f t="shared" si="110"/>
        <v>0</v>
      </c>
      <c r="W128" s="36">
        <f t="shared" si="110"/>
        <v>0</v>
      </c>
      <c r="X128" s="36">
        <f t="shared" si="110"/>
        <v>0</v>
      </c>
      <c r="Y128" s="36">
        <f t="shared" si="110"/>
        <v>0</v>
      </c>
      <c r="Z128" s="36">
        <f t="shared" si="110"/>
        <v>0</v>
      </c>
      <c r="AA128" s="36">
        <f t="shared" si="110"/>
        <v>0</v>
      </c>
      <c r="AB128" s="36">
        <f t="shared" si="110"/>
        <v>0</v>
      </c>
      <c r="AC128" s="36">
        <f t="shared" si="111"/>
        <v>0</v>
      </c>
      <c r="AD128" s="36">
        <f t="shared" si="111"/>
        <v>0</v>
      </c>
      <c r="AE128" s="36">
        <f t="shared" si="111"/>
        <v>0</v>
      </c>
      <c r="AF128" s="36">
        <f t="shared" si="111"/>
        <v>0</v>
      </c>
      <c r="AG128" s="36">
        <f t="shared" si="111"/>
        <v>0</v>
      </c>
      <c r="AH128" s="36">
        <f t="shared" si="111"/>
        <v>0</v>
      </c>
      <c r="AI128" s="36">
        <f t="shared" si="111"/>
        <v>0</v>
      </c>
      <c r="AJ128" s="36">
        <f t="shared" si="111"/>
        <v>0</v>
      </c>
      <c r="AK128" s="36">
        <f t="shared" si="111"/>
        <v>0</v>
      </c>
      <c r="AL128" s="36">
        <f t="shared" si="111"/>
        <v>0</v>
      </c>
      <c r="AM128" s="36">
        <f t="shared" si="112"/>
        <v>0</v>
      </c>
      <c r="AN128" s="36">
        <f t="shared" si="112"/>
        <v>0</v>
      </c>
      <c r="AO128" s="36">
        <f t="shared" si="112"/>
        <v>0</v>
      </c>
      <c r="AP128" s="36">
        <f t="shared" si="112"/>
        <v>0</v>
      </c>
      <c r="AQ128" s="36">
        <f t="shared" si="112"/>
        <v>0</v>
      </c>
      <c r="AR128" s="36">
        <f t="shared" si="112"/>
        <v>0</v>
      </c>
      <c r="AS128" s="36">
        <f t="shared" si="112"/>
        <v>0</v>
      </c>
      <c r="AT128" s="36">
        <f t="shared" si="112"/>
        <v>0</v>
      </c>
      <c r="AU128" s="36">
        <f t="shared" si="112"/>
        <v>0</v>
      </c>
      <c r="AV128" s="36">
        <f t="shared" si="112"/>
        <v>0</v>
      </c>
      <c r="AW128" s="36">
        <f t="shared" si="113"/>
        <v>0</v>
      </c>
      <c r="AX128" s="36">
        <f t="shared" si="113"/>
        <v>0</v>
      </c>
      <c r="AY128" s="36">
        <f t="shared" si="113"/>
        <v>0</v>
      </c>
      <c r="AZ128" s="36">
        <f t="shared" si="113"/>
        <v>0</v>
      </c>
      <c r="BA128" s="36">
        <f t="shared" si="113"/>
        <v>0</v>
      </c>
      <c r="BB128" s="36">
        <f t="shared" si="113"/>
        <v>0</v>
      </c>
      <c r="BC128" s="36">
        <f t="shared" si="113"/>
        <v>0</v>
      </c>
      <c r="BD128" s="36">
        <f t="shared" si="113"/>
        <v>0</v>
      </c>
      <c r="BE128" s="36">
        <f t="shared" si="113"/>
        <v>0</v>
      </c>
      <c r="BF128" s="36">
        <f t="shared" si="113"/>
        <v>0</v>
      </c>
      <c r="BG128" s="36">
        <f t="shared" si="114"/>
        <v>0</v>
      </c>
      <c r="BH128" s="36">
        <f t="shared" si="114"/>
        <v>0</v>
      </c>
      <c r="BI128" s="36">
        <f t="shared" si="114"/>
        <v>0</v>
      </c>
      <c r="BJ128" s="36">
        <f t="shared" si="114"/>
        <v>0</v>
      </c>
      <c r="BK128" s="36">
        <f t="shared" si="114"/>
        <v>0</v>
      </c>
      <c r="BL128" s="36">
        <f t="shared" si="114"/>
        <v>0</v>
      </c>
      <c r="BM128" s="36">
        <f t="shared" si="114"/>
        <v>0</v>
      </c>
      <c r="BN128" s="36">
        <f t="shared" si="114"/>
        <v>0</v>
      </c>
      <c r="BO128" s="36">
        <f t="shared" si="114"/>
        <v>0</v>
      </c>
      <c r="BP128" s="36">
        <f t="shared" si="114"/>
        <v>0</v>
      </c>
      <c r="BQ128" s="36">
        <f t="shared" si="115"/>
        <v>0</v>
      </c>
      <c r="BR128" s="36">
        <f t="shared" si="115"/>
        <v>0</v>
      </c>
      <c r="BS128" s="36">
        <f t="shared" si="115"/>
        <v>0</v>
      </c>
      <c r="BT128" s="36">
        <f t="shared" si="115"/>
        <v>0</v>
      </c>
      <c r="BU128" s="36">
        <f t="shared" si="115"/>
        <v>0</v>
      </c>
      <c r="BV128" s="36">
        <f t="shared" si="115"/>
        <v>0</v>
      </c>
      <c r="BW128" s="36">
        <f t="shared" si="115"/>
        <v>0</v>
      </c>
      <c r="BX128" s="36">
        <f t="shared" si="115"/>
        <v>0</v>
      </c>
      <c r="BY128" s="36">
        <f t="shared" si="115"/>
        <v>0</v>
      </c>
      <c r="BZ128" s="36">
        <f t="shared" si="115"/>
        <v>0</v>
      </c>
      <c r="CA128" s="36">
        <f t="shared" si="115"/>
        <v>0</v>
      </c>
      <c r="CC128" s="39"/>
    </row>
    <row r="129" spans="2:81" ht="19.95" hidden="1" customHeight="1" outlineLevel="1" x14ac:dyDescent="0.3">
      <c r="B129" s="19" t="str">
        <f t="shared" ref="B129:B133" si="117">E129</f>
        <v>Δημοπράτηση</v>
      </c>
      <c r="C129" s="53"/>
      <c r="D129" s="55"/>
      <c r="E129" s="45" t="s">
        <v>2</v>
      </c>
      <c r="F129" s="43"/>
      <c r="G129" s="43"/>
      <c r="H129" s="31">
        <f t="shared" si="116"/>
        <v>0</v>
      </c>
      <c r="I129" s="34">
        <f t="shared" si="109"/>
        <v>0</v>
      </c>
      <c r="J129" s="36">
        <f t="shared" si="109"/>
        <v>0</v>
      </c>
      <c r="K129" s="36">
        <f t="shared" si="109"/>
        <v>0</v>
      </c>
      <c r="L129" s="36">
        <f t="shared" si="109"/>
        <v>0</v>
      </c>
      <c r="M129" s="36">
        <f t="shared" si="109"/>
        <v>0</v>
      </c>
      <c r="N129" s="36">
        <f t="shared" si="109"/>
        <v>0</v>
      </c>
      <c r="O129" s="36">
        <f t="shared" si="109"/>
        <v>0</v>
      </c>
      <c r="P129" s="36">
        <f t="shared" si="109"/>
        <v>0</v>
      </c>
      <c r="Q129" s="36">
        <f t="shared" si="109"/>
        <v>0</v>
      </c>
      <c r="R129" s="36">
        <f t="shared" si="109"/>
        <v>0</v>
      </c>
      <c r="S129" s="36">
        <f t="shared" si="110"/>
        <v>0</v>
      </c>
      <c r="T129" s="36">
        <f t="shared" si="110"/>
        <v>0</v>
      </c>
      <c r="U129" s="36">
        <f t="shared" si="110"/>
        <v>0</v>
      </c>
      <c r="V129" s="36">
        <f t="shared" si="110"/>
        <v>0</v>
      </c>
      <c r="W129" s="36">
        <f t="shared" si="110"/>
        <v>0</v>
      </c>
      <c r="X129" s="36">
        <f t="shared" si="110"/>
        <v>0</v>
      </c>
      <c r="Y129" s="36">
        <f t="shared" si="110"/>
        <v>0</v>
      </c>
      <c r="Z129" s="36">
        <f t="shared" si="110"/>
        <v>0</v>
      </c>
      <c r="AA129" s="36">
        <f t="shared" si="110"/>
        <v>0</v>
      </c>
      <c r="AB129" s="36">
        <f t="shared" si="110"/>
        <v>0</v>
      </c>
      <c r="AC129" s="36">
        <f t="shared" si="111"/>
        <v>0</v>
      </c>
      <c r="AD129" s="36">
        <f t="shared" si="111"/>
        <v>0</v>
      </c>
      <c r="AE129" s="36">
        <f t="shared" si="111"/>
        <v>0</v>
      </c>
      <c r="AF129" s="36">
        <f t="shared" si="111"/>
        <v>0</v>
      </c>
      <c r="AG129" s="36">
        <f t="shared" si="111"/>
        <v>0</v>
      </c>
      <c r="AH129" s="36">
        <f t="shared" si="111"/>
        <v>0</v>
      </c>
      <c r="AI129" s="36">
        <f t="shared" si="111"/>
        <v>0</v>
      </c>
      <c r="AJ129" s="36">
        <f t="shared" si="111"/>
        <v>0</v>
      </c>
      <c r="AK129" s="36">
        <f t="shared" si="111"/>
        <v>0</v>
      </c>
      <c r="AL129" s="36">
        <f t="shared" si="111"/>
        <v>0</v>
      </c>
      <c r="AM129" s="36">
        <f t="shared" si="112"/>
        <v>0</v>
      </c>
      <c r="AN129" s="36">
        <f t="shared" si="112"/>
        <v>0</v>
      </c>
      <c r="AO129" s="36">
        <f t="shared" si="112"/>
        <v>0</v>
      </c>
      <c r="AP129" s="36">
        <f t="shared" si="112"/>
        <v>0</v>
      </c>
      <c r="AQ129" s="36">
        <f t="shared" si="112"/>
        <v>0</v>
      </c>
      <c r="AR129" s="36">
        <f t="shared" si="112"/>
        <v>0</v>
      </c>
      <c r="AS129" s="36">
        <f t="shared" si="112"/>
        <v>0</v>
      </c>
      <c r="AT129" s="36">
        <f t="shared" si="112"/>
        <v>0</v>
      </c>
      <c r="AU129" s="36">
        <f t="shared" si="112"/>
        <v>0</v>
      </c>
      <c r="AV129" s="36">
        <f t="shared" si="112"/>
        <v>0</v>
      </c>
      <c r="AW129" s="36">
        <f t="shared" si="113"/>
        <v>0</v>
      </c>
      <c r="AX129" s="36">
        <f t="shared" si="113"/>
        <v>0</v>
      </c>
      <c r="AY129" s="36">
        <f t="shared" si="113"/>
        <v>0</v>
      </c>
      <c r="AZ129" s="36">
        <f t="shared" si="113"/>
        <v>0</v>
      </c>
      <c r="BA129" s="36">
        <f t="shared" si="113"/>
        <v>0</v>
      </c>
      <c r="BB129" s="36">
        <f t="shared" si="113"/>
        <v>0</v>
      </c>
      <c r="BC129" s="36">
        <f t="shared" si="113"/>
        <v>0</v>
      </c>
      <c r="BD129" s="36">
        <f t="shared" si="113"/>
        <v>0</v>
      </c>
      <c r="BE129" s="36">
        <f t="shared" si="113"/>
        <v>0</v>
      </c>
      <c r="BF129" s="36">
        <f t="shared" si="113"/>
        <v>0</v>
      </c>
      <c r="BG129" s="36">
        <f t="shared" si="114"/>
        <v>0</v>
      </c>
      <c r="BH129" s="36">
        <f t="shared" si="114"/>
        <v>0</v>
      </c>
      <c r="BI129" s="36">
        <f t="shared" si="114"/>
        <v>0</v>
      </c>
      <c r="BJ129" s="36">
        <f t="shared" si="114"/>
        <v>0</v>
      </c>
      <c r="BK129" s="36">
        <f t="shared" si="114"/>
        <v>0</v>
      </c>
      <c r="BL129" s="36">
        <f t="shared" si="114"/>
        <v>0</v>
      </c>
      <c r="BM129" s="36">
        <f t="shared" si="114"/>
        <v>0</v>
      </c>
      <c r="BN129" s="36">
        <f t="shared" si="114"/>
        <v>0</v>
      </c>
      <c r="BO129" s="36">
        <f t="shared" si="114"/>
        <v>0</v>
      </c>
      <c r="BP129" s="36">
        <f t="shared" si="114"/>
        <v>0</v>
      </c>
      <c r="BQ129" s="36">
        <f t="shared" si="115"/>
        <v>0</v>
      </c>
      <c r="BR129" s="36">
        <f t="shared" si="115"/>
        <v>0</v>
      </c>
      <c r="BS129" s="36">
        <f t="shared" si="115"/>
        <v>0</v>
      </c>
      <c r="BT129" s="36">
        <f t="shared" si="115"/>
        <v>0</v>
      </c>
      <c r="BU129" s="36">
        <f t="shared" si="115"/>
        <v>0</v>
      </c>
      <c r="BV129" s="36">
        <f t="shared" si="115"/>
        <v>0</v>
      </c>
      <c r="BW129" s="36">
        <f t="shared" si="115"/>
        <v>0</v>
      </c>
      <c r="BX129" s="36">
        <f t="shared" si="115"/>
        <v>0</v>
      </c>
      <c r="BY129" s="36">
        <f t="shared" si="115"/>
        <v>0</v>
      </c>
      <c r="BZ129" s="36">
        <f t="shared" si="115"/>
        <v>0</v>
      </c>
      <c r="CA129" s="36">
        <f t="shared" si="115"/>
        <v>0</v>
      </c>
      <c r="CC129" s="39"/>
    </row>
    <row r="130" spans="2:81" ht="19.95" hidden="1" customHeight="1" outlineLevel="1" x14ac:dyDescent="0.3">
      <c r="B130" s="19" t="str">
        <f t="shared" si="117"/>
        <v>Προσυμβατικός</v>
      </c>
      <c r="C130" s="53"/>
      <c r="D130" s="55"/>
      <c r="E130" s="45" t="s">
        <v>3</v>
      </c>
      <c r="F130" s="43"/>
      <c r="G130" s="43"/>
      <c r="H130" s="31">
        <f t="shared" si="116"/>
        <v>0</v>
      </c>
      <c r="I130" s="34">
        <f t="shared" si="109"/>
        <v>0</v>
      </c>
      <c r="J130" s="36">
        <f t="shared" si="109"/>
        <v>0</v>
      </c>
      <c r="K130" s="36">
        <f t="shared" si="109"/>
        <v>0</v>
      </c>
      <c r="L130" s="36">
        <f t="shared" si="109"/>
        <v>0</v>
      </c>
      <c r="M130" s="36">
        <f t="shared" si="109"/>
        <v>0</v>
      </c>
      <c r="N130" s="36">
        <f t="shared" si="109"/>
        <v>0</v>
      </c>
      <c r="O130" s="36">
        <f t="shared" si="109"/>
        <v>0</v>
      </c>
      <c r="P130" s="36">
        <f t="shared" si="109"/>
        <v>0</v>
      </c>
      <c r="Q130" s="36">
        <f t="shared" si="109"/>
        <v>0</v>
      </c>
      <c r="R130" s="36">
        <f t="shared" si="109"/>
        <v>0</v>
      </c>
      <c r="S130" s="36">
        <f t="shared" si="110"/>
        <v>0</v>
      </c>
      <c r="T130" s="36">
        <f t="shared" si="110"/>
        <v>0</v>
      </c>
      <c r="U130" s="36">
        <f t="shared" si="110"/>
        <v>0</v>
      </c>
      <c r="V130" s="36">
        <f t="shared" si="110"/>
        <v>0</v>
      </c>
      <c r="W130" s="36">
        <f t="shared" si="110"/>
        <v>0</v>
      </c>
      <c r="X130" s="36">
        <f t="shared" si="110"/>
        <v>0</v>
      </c>
      <c r="Y130" s="36">
        <f t="shared" si="110"/>
        <v>0</v>
      </c>
      <c r="Z130" s="36">
        <f t="shared" si="110"/>
        <v>0</v>
      </c>
      <c r="AA130" s="36">
        <f t="shared" si="110"/>
        <v>0</v>
      </c>
      <c r="AB130" s="36">
        <f t="shared" si="110"/>
        <v>0</v>
      </c>
      <c r="AC130" s="36">
        <f t="shared" si="111"/>
        <v>0</v>
      </c>
      <c r="AD130" s="36">
        <f t="shared" si="111"/>
        <v>0</v>
      </c>
      <c r="AE130" s="36">
        <f t="shared" si="111"/>
        <v>0</v>
      </c>
      <c r="AF130" s="36">
        <f t="shared" si="111"/>
        <v>0</v>
      </c>
      <c r="AG130" s="36">
        <f t="shared" si="111"/>
        <v>0</v>
      </c>
      <c r="AH130" s="36">
        <f t="shared" si="111"/>
        <v>0</v>
      </c>
      <c r="AI130" s="36">
        <f t="shared" si="111"/>
        <v>0</v>
      </c>
      <c r="AJ130" s="36">
        <f t="shared" si="111"/>
        <v>0</v>
      </c>
      <c r="AK130" s="36">
        <f t="shared" si="111"/>
        <v>0</v>
      </c>
      <c r="AL130" s="36">
        <f t="shared" si="111"/>
        <v>0</v>
      </c>
      <c r="AM130" s="36">
        <f t="shared" si="112"/>
        <v>0</v>
      </c>
      <c r="AN130" s="36">
        <f t="shared" si="112"/>
        <v>0</v>
      </c>
      <c r="AO130" s="36">
        <f t="shared" si="112"/>
        <v>0</v>
      </c>
      <c r="AP130" s="36">
        <f t="shared" si="112"/>
        <v>0</v>
      </c>
      <c r="AQ130" s="36">
        <f t="shared" si="112"/>
        <v>0</v>
      </c>
      <c r="AR130" s="36">
        <f t="shared" si="112"/>
        <v>0</v>
      </c>
      <c r="AS130" s="36">
        <f t="shared" si="112"/>
        <v>0</v>
      </c>
      <c r="AT130" s="36">
        <f t="shared" si="112"/>
        <v>0</v>
      </c>
      <c r="AU130" s="36">
        <f t="shared" si="112"/>
        <v>0</v>
      </c>
      <c r="AV130" s="36">
        <f t="shared" si="112"/>
        <v>0</v>
      </c>
      <c r="AW130" s="36">
        <f t="shared" si="113"/>
        <v>0</v>
      </c>
      <c r="AX130" s="36">
        <f t="shared" si="113"/>
        <v>0</v>
      </c>
      <c r="AY130" s="36">
        <f t="shared" si="113"/>
        <v>0</v>
      </c>
      <c r="AZ130" s="36">
        <f t="shared" si="113"/>
        <v>0</v>
      </c>
      <c r="BA130" s="36">
        <f t="shared" si="113"/>
        <v>0</v>
      </c>
      <c r="BB130" s="36">
        <f t="shared" si="113"/>
        <v>0</v>
      </c>
      <c r="BC130" s="36">
        <f t="shared" si="113"/>
        <v>0</v>
      </c>
      <c r="BD130" s="36">
        <f t="shared" si="113"/>
        <v>0</v>
      </c>
      <c r="BE130" s="36">
        <f t="shared" si="113"/>
        <v>0</v>
      </c>
      <c r="BF130" s="36">
        <f t="shared" si="113"/>
        <v>0</v>
      </c>
      <c r="BG130" s="36">
        <f t="shared" si="114"/>
        <v>0</v>
      </c>
      <c r="BH130" s="36">
        <f t="shared" si="114"/>
        <v>0</v>
      </c>
      <c r="BI130" s="36">
        <f t="shared" si="114"/>
        <v>0</v>
      </c>
      <c r="BJ130" s="36">
        <f t="shared" si="114"/>
        <v>0</v>
      </c>
      <c r="BK130" s="36">
        <f t="shared" si="114"/>
        <v>0</v>
      </c>
      <c r="BL130" s="36">
        <f t="shared" si="114"/>
        <v>0</v>
      </c>
      <c r="BM130" s="36">
        <f t="shared" si="114"/>
        <v>0</v>
      </c>
      <c r="BN130" s="36">
        <f t="shared" si="114"/>
        <v>0</v>
      </c>
      <c r="BO130" s="36">
        <f t="shared" si="114"/>
        <v>0</v>
      </c>
      <c r="BP130" s="36">
        <f t="shared" si="114"/>
        <v>0</v>
      </c>
      <c r="BQ130" s="36">
        <f t="shared" si="115"/>
        <v>0</v>
      </c>
      <c r="BR130" s="36">
        <f t="shared" si="115"/>
        <v>0</v>
      </c>
      <c r="BS130" s="36">
        <f t="shared" si="115"/>
        <v>0</v>
      </c>
      <c r="BT130" s="36">
        <f t="shared" si="115"/>
        <v>0</v>
      </c>
      <c r="BU130" s="36">
        <f t="shared" si="115"/>
        <v>0</v>
      </c>
      <c r="BV130" s="36">
        <f t="shared" si="115"/>
        <v>0</v>
      </c>
      <c r="BW130" s="36">
        <f t="shared" si="115"/>
        <v>0</v>
      </c>
      <c r="BX130" s="36">
        <f t="shared" si="115"/>
        <v>0</v>
      </c>
      <c r="BY130" s="36">
        <f t="shared" si="115"/>
        <v>0</v>
      </c>
      <c r="BZ130" s="36">
        <f t="shared" si="115"/>
        <v>0</v>
      </c>
      <c r="CA130" s="36">
        <f t="shared" si="115"/>
        <v>0</v>
      </c>
      <c r="CC130" s="39"/>
    </row>
    <row r="131" spans="2:81" ht="19.95" hidden="1" customHeight="1" outlineLevel="1" x14ac:dyDescent="0.3">
      <c r="B131" s="19" t="str">
        <f t="shared" si="117"/>
        <v>Σύμβαση</v>
      </c>
      <c r="C131" s="53"/>
      <c r="D131" s="55"/>
      <c r="E131" s="45" t="s">
        <v>8</v>
      </c>
      <c r="F131" s="43"/>
      <c r="G131" s="43"/>
      <c r="H131" s="31">
        <f t="shared" si="116"/>
        <v>0</v>
      </c>
      <c r="I131" s="34">
        <f t="shared" si="109"/>
        <v>0</v>
      </c>
      <c r="J131" s="36">
        <f t="shared" si="109"/>
        <v>0</v>
      </c>
      <c r="K131" s="36">
        <f t="shared" si="109"/>
        <v>0</v>
      </c>
      <c r="L131" s="36">
        <f t="shared" si="109"/>
        <v>0</v>
      </c>
      <c r="M131" s="36">
        <f t="shared" si="109"/>
        <v>0</v>
      </c>
      <c r="N131" s="36">
        <f t="shared" si="109"/>
        <v>0</v>
      </c>
      <c r="O131" s="36">
        <f t="shared" si="109"/>
        <v>0</v>
      </c>
      <c r="P131" s="36">
        <f t="shared" si="109"/>
        <v>0</v>
      </c>
      <c r="Q131" s="36">
        <f t="shared" si="109"/>
        <v>0</v>
      </c>
      <c r="R131" s="36">
        <f t="shared" si="109"/>
        <v>0</v>
      </c>
      <c r="S131" s="36">
        <f t="shared" si="110"/>
        <v>0</v>
      </c>
      <c r="T131" s="36">
        <f t="shared" si="110"/>
        <v>0</v>
      </c>
      <c r="U131" s="36">
        <f t="shared" si="110"/>
        <v>0</v>
      </c>
      <c r="V131" s="36">
        <f t="shared" si="110"/>
        <v>0</v>
      </c>
      <c r="W131" s="36">
        <f t="shared" si="110"/>
        <v>0</v>
      </c>
      <c r="X131" s="36">
        <f t="shared" si="110"/>
        <v>0</v>
      </c>
      <c r="Y131" s="36">
        <f t="shared" si="110"/>
        <v>0</v>
      </c>
      <c r="Z131" s="36">
        <f t="shared" si="110"/>
        <v>0</v>
      </c>
      <c r="AA131" s="36">
        <f t="shared" si="110"/>
        <v>0</v>
      </c>
      <c r="AB131" s="36">
        <f t="shared" si="110"/>
        <v>0</v>
      </c>
      <c r="AC131" s="36">
        <f t="shared" si="111"/>
        <v>0</v>
      </c>
      <c r="AD131" s="36">
        <f t="shared" si="111"/>
        <v>0</v>
      </c>
      <c r="AE131" s="36">
        <f t="shared" si="111"/>
        <v>0</v>
      </c>
      <c r="AF131" s="36">
        <f t="shared" si="111"/>
        <v>0</v>
      </c>
      <c r="AG131" s="36">
        <f t="shared" si="111"/>
        <v>0</v>
      </c>
      <c r="AH131" s="36">
        <f t="shared" si="111"/>
        <v>0</v>
      </c>
      <c r="AI131" s="36">
        <f t="shared" si="111"/>
        <v>0</v>
      </c>
      <c r="AJ131" s="36">
        <f t="shared" si="111"/>
        <v>0</v>
      </c>
      <c r="AK131" s="36">
        <f t="shared" si="111"/>
        <v>0</v>
      </c>
      <c r="AL131" s="36">
        <f t="shared" si="111"/>
        <v>0</v>
      </c>
      <c r="AM131" s="36">
        <f t="shared" si="112"/>
        <v>0</v>
      </c>
      <c r="AN131" s="36">
        <f t="shared" si="112"/>
        <v>0</v>
      </c>
      <c r="AO131" s="36">
        <f t="shared" si="112"/>
        <v>0</v>
      </c>
      <c r="AP131" s="36">
        <f t="shared" si="112"/>
        <v>0</v>
      </c>
      <c r="AQ131" s="36">
        <f t="shared" si="112"/>
        <v>0</v>
      </c>
      <c r="AR131" s="36">
        <f t="shared" si="112"/>
        <v>0</v>
      </c>
      <c r="AS131" s="36">
        <f t="shared" si="112"/>
        <v>0</v>
      </c>
      <c r="AT131" s="36">
        <f t="shared" si="112"/>
        <v>0</v>
      </c>
      <c r="AU131" s="36">
        <f t="shared" si="112"/>
        <v>0</v>
      </c>
      <c r="AV131" s="36">
        <f t="shared" si="112"/>
        <v>0</v>
      </c>
      <c r="AW131" s="36">
        <f t="shared" si="113"/>
        <v>0</v>
      </c>
      <c r="AX131" s="36">
        <f t="shared" si="113"/>
        <v>0</v>
      </c>
      <c r="AY131" s="36">
        <f t="shared" si="113"/>
        <v>0</v>
      </c>
      <c r="AZ131" s="36">
        <f t="shared" si="113"/>
        <v>0</v>
      </c>
      <c r="BA131" s="36">
        <f t="shared" si="113"/>
        <v>0</v>
      </c>
      <c r="BB131" s="36">
        <f t="shared" si="113"/>
        <v>0</v>
      </c>
      <c r="BC131" s="36">
        <f t="shared" si="113"/>
        <v>0</v>
      </c>
      <c r="BD131" s="36">
        <f t="shared" si="113"/>
        <v>0</v>
      </c>
      <c r="BE131" s="36">
        <f t="shared" si="113"/>
        <v>0</v>
      </c>
      <c r="BF131" s="36">
        <f t="shared" si="113"/>
        <v>0</v>
      </c>
      <c r="BG131" s="36">
        <f t="shared" si="114"/>
        <v>0</v>
      </c>
      <c r="BH131" s="36">
        <f t="shared" si="114"/>
        <v>0</v>
      </c>
      <c r="BI131" s="36">
        <f t="shared" si="114"/>
        <v>0</v>
      </c>
      <c r="BJ131" s="36">
        <f t="shared" si="114"/>
        <v>0</v>
      </c>
      <c r="BK131" s="36">
        <f t="shared" si="114"/>
        <v>0</v>
      </c>
      <c r="BL131" s="36">
        <f t="shared" si="114"/>
        <v>0</v>
      </c>
      <c r="BM131" s="36">
        <f t="shared" si="114"/>
        <v>0</v>
      </c>
      <c r="BN131" s="36">
        <f t="shared" si="114"/>
        <v>0</v>
      </c>
      <c r="BO131" s="36">
        <f t="shared" si="114"/>
        <v>0</v>
      </c>
      <c r="BP131" s="36">
        <f t="shared" si="114"/>
        <v>0</v>
      </c>
      <c r="BQ131" s="36">
        <f t="shared" si="115"/>
        <v>0</v>
      </c>
      <c r="BR131" s="36">
        <f t="shared" si="115"/>
        <v>0</v>
      </c>
      <c r="BS131" s="36">
        <f t="shared" si="115"/>
        <v>0</v>
      </c>
      <c r="BT131" s="36">
        <f t="shared" si="115"/>
        <v>0</v>
      </c>
      <c r="BU131" s="36">
        <f t="shared" si="115"/>
        <v>0</v>
      </c>
      <c r="BV131" s="36">
        <f t="shared" si="115"/>
        <v>0</v>
      </c>
      <c r="BW131" s="36">
        <f t="shared" si="115"/>
        <v>0</v>
      </c>
      <c r="BX131" s="36">
        <f t="shared" si="115"/>
        <v>0</v>
      </c>
      <c r="BY131" s="36">
        <f t="shared" si="115"/>
        <v>0</v>
      </c>
      <c r="BZ131" s="36">
        <f t="shared" si="115"/>
        <v>0</v>
      </c>
      <c r="CA131" s="36">
        <f t="shared" si="115"/>
        <v>0</v>
      </c>
      <c r="CC131" s="39"/>
    </row>
    <row r="132" spans="2:81" ht="19.95" hidden="1" customHeight="1" outlineLevel="1" x14ac:dyDescent="0.3">
      <c r="B132" s="19" t="str">
        <f t="shared" si="117"/>
        <v>Υλοποίηση</v>
      </c>
      <c r="C132" s="53"/>
      <c r="D132" s="55"/>
      <c r="E132" s="45" t="s">
        <v>9</v>
      </c>
      <c r="F132" s="43"/>
      <c r="G132" s="43"/>
      <c r="H132" s="31">
        <f t="shared" si="116"/>
        <v>0</v>
      </c>
      <c r="I132" s="34">
        <f t="shared" si="109"/>
        <v>0</v>
      </c>
      <c r="J132" s="36">
        <f t="shared" si="109"/>
        <v>0</v>
      </c>
      <c r="K132" s="36">
        <f t="shared" si="109"/>
        <v>0</v>
      </c>
      <c r="L132" s="36">
        <f t="shared" si="109"/>
        <v>0</v>
      </c>
      <c r="M132" s="36">
        <f t="shared" si="109"/>
        <v>0</v>
      </c>
      <c r="N132" s="36">
        <f t="shared" si="109"/>
        <v>0</v>
      </c>
      <c r="O132" s="36">
        <f t="shared" si="109"/>
        <v>0</v>
      </c>
      <c r="P132" s="36">
        <f t="shared" si="109"/>
        <v>0</v>
      </c>
      <c r="Q132" s="36">
        <f t="shared" si="109"/>
        <v>0</v>
      </c>
      <c r="R132" s="36">
        <f t="shared" si="109"/>
        <v>0</v>
      </c>
      <c r="S132" s="36">
        <f t="shared" si="110"/>
        <v>0</v>
      </c>
      <c r="T132" s="36">
        <f t="shared" si="110"/>
        <v>0</v>
      </c>
      <c r="U132" s="36">
        <f t="shared" si="110"/>
        <v>0</v>
      </c>
      <c r="V132" s="36">
        <f t="shared" si="110"/>
        <v>0</v>
      </c>
      <c r="W132" s="36">
        <f t="shared" si="110"/>
        <v>0</v>
      </c>
      <c r="X132" s="36">
        <f t="shared" si="110"/>
        <v>0</v>
      </c>
      <c r="Y132" s="36">
        <f t="shared" si="110"/>
        <v>0</v>
      </c>
      <c r="Z132" s="36">
        <f t="shared" si="110"/>
        <v>0</v>
      </c>
      <c r="AA132" s="36">
        <f t="shared" si="110"/>
        <v>0</v>
      </c>
      <c r="AB132" s="36">
        <f t="shared" si="110"/>
        <v>0</v>
      </c>
      <c r="AC132" s="36">
        <f t="shared" si="111"/>
        <v>0</v>
      </c>
      <c r="AD132" s="36">
        <f t="shared" si="111"/>
        <v>0</v>
      </c>
      <c r="AE132" s="36">
        <f t="shared" si="111"/>
        <v>0</v>
      </c>
      <c r="AF132" s="36">
        <f t="shared" si="111"/>
        <v>0</v>
      </c>
      <c r="AG132" s="36">
        <f t="shared" si="111"/>
        <v>0</v>
      </c>
      <c r="AH132" s="36">
        <f t="shared" si="111"/>
        <v>0</v>
      </c>
      <c r="AI132" s="36">
        <f t="shared" si="111"/>
        <v>0</v>
      </c>
      <c r="AJ132" s="36">
        <f t="shared" si="111"/>
        <v>0</v>
      </c>
      <c r="AK132" s="36">
        <f t="shared" si="111"/>
        <v>0</v>
      </c>
      <c r="AL132" s="36">
        <f t="shared" si="111"/>
        <v>0</v>
      </c>
      <c r="AM132" s="36">
        <f t="shared" si="112"/>
        <v>0</v>
      </c>
      <c r="AN132" s="36">
        <f t="shared" si="112"/>
        <v>0</v>
      </c>
      <c r="AO132" s="36">
        <f t="shared" si="112"/>
        <v>0</v>
      </c>
      <c r="AP132" s="36">
        <f t="shared" si="112"/>
        <v>0</v>
      </c>
      <c r="AQ132" s="36">
        <f t="shared" si="112"/>
        <v>0</v>
      </c>
      <c r="AR132" s="36">
        <f t="shared" si="112"/>
        <v>0</v>
      </c>
      <c r="AS132" s="36">
        <f t="shared" si="112"/>
        <v>0</v>
      </c>
      <c r="AT132" s="36">
        <f t="shared" si="112"/>
        <v>0</v>
      </c>
      <c r="AU132" s="36">
        <f t="shared" si="112"/>
        <v>0</v>
      </c>
      <c r="AV132" s="36">
        <f t="shared" si="112"/>
        <v>0</v>
      </c>
      <c r="AW132" s="36">
        <f t="shared" si="113"/>
        <v>0</v>
      </c>
      <c r="AX132" s="36">
        <f t="shared" si="113"/>
        <v>0</v>
      </c>
      <c r="AY132" s="36">
        <f t="shared" si="113"/>
        <v>0</v>
      </c>
      <c r="AZ132" s="36">
        <f t="shared" si="113"/>
        <v>0</v>
      </c>
      <c r="BA132" s="36">
        <f t="shared" si="113"/>
        <v>0</v>
      </c>
      <c r="BB132" s="36">
        <f t="shared" si="113"/>
        <v>0</v>
      </c>
      <c r="BC132" s="36">
        <f t="shared" si="113"/>
        <v>0</v>
      </c>
      <c r="BD132" s="36">
        <f t="shared" si="113"/>
        <v>0</v>
      </c>
      <c r="BE132" s="36">
        <f t="shared" si="113"/>
        <v>0</v>
      </c>
      <c r="BF132" s="36">
        <f t="shared" si="113"/>
        <v>0</v>
      </c>
      <c r="BG132" s="36">
        <f t="shared" si="114"/>
        <v>0</v>
      </c>
      <c r="BH132" s="36">
        <f t="shared" si="114"/>
        <v>0</v>
      </c>
      <c r="BI132" s="36">
        <f t="shared" si="114"/>
        <v>0</v>
      </c>
      <c r="BJ132" s="36">
        <f t="shared" si="114"/>
        <v>0</v>
      </c>
      <c r="BK132" s="36">
        <f t="shared" si="114"/>
        <v>0</v>
      </c>
      <c r="BL132" s="36">
        <f t="shared" si="114"/>
        <v>0</v>
      </c>
      <c r="BM132" s="36">
        <f t="shared" si="114"/>
        <v>0</v>
      </c>
      <c r="BN132" s="36">
        <f t="shared" si="114"/>
        <v>0</v>
      </c>
      <c r="BO132" s="36">
        <f t="shared" si="114"/>
        <v>0</v>
      </c>
      <c r="BP132" s="36">
        <f t="shared" si="114"/>
        <v>0</v>
      </c>
      <c r="BQ132" s="36">
        <f t="shared" si="115"/>
        <v>0</v>
      </c>
      <c r="BR132" s="36">
        <f t="shared" si="115"/>
        <v>0</v>
      </c>
      <c r="BS132" s="36">
        <f t="shared" si="115"/>
        <v>0</v>
      </c>
      <c r="BT132" s="36">
        <f t="shared" si="115"/>
        <v>0</v>
      </c>
      <c r="BU132" s="36">
        <f t="shared" si="115"/>
        <v>0</v>
      </c>
      <c r="BV132" s="36">
        <f t="shared" si="115"/>
        <v>0</v>
      </c>
      <c r="BW132" s="36">
        <f t="shared" si="115"/>
        <v>0</v>
      </c>
      <c r="BX132" s="36">
        <f t="shared" si="115"/>
        <v>0</v>
      </c>
      <c r="BY132" s="36">
        <f t="shared" si="115"/>
        <v>0</v>
      </c>
      <c r="BZ132" s="36">
        <f t="shared" si="115"/>
        <v>0</v>
      </c>
      <c r="CA132" s="36">
        <f t="shared" si="115"/>
        <v>0</v>
      </c>
      <c r="CC132" s="39"/>
    </row>
    <row r="133" spans="2:81" ht="19.95" hidden="1" customHeight="1" outlineLevel="1" x14ac:dyDescent="0.3">
      <c r="B133" s="19" t="str">
        <f t="shared" si="117"/>
        <v>Ολοκλήρωση</v>
      </c>
      <c r="C133" s="59"/>
      <c r="D133" s="56"/>
      <c r="E133" s="45" t="s">
        <v>10</v>
      </c>
      <c r="F133" s="43"/>
      <c r="G133" s="43"/>
      <c r="H133" s="31">
        <f t="shared" si="116"/>
        <v>0</v>
      </c>
      <c r="I133" s="34">
        <f t="shared" si="109"/>
        <v>0</v>
      </c>
      <c r="J133" s="36">
        <f t="shared" si="109"/>
        <v>0</v>
      </c>
      <c r="K133" s="36">
        <f t="shared" si="109"/>
        <v>0</v>
      </c>
      <c r="L133" s="36">
        <f t="shared" si="109"/>
        <v>0</v>
      </c>
      <c r="M133" s="36">
        <f t="shared" si="109"/>
        <v>0</v>
      </c>
      <c r="N133" s="36">
        <f t="shared" si="109"/>
        <v>0</v>
      </c>
      <c r="O133" s="36">
        <f t="shared" si="109"/>
        <v>0</v>
      </c>
      <c r="P133" s="36">
        <f t="shared" si="109"/>
        <v>0</v>
      </c>
      <c r="Q133" s="36">
        <f t="shared" si="109"/>
        <v>0</v>
      </c>
      <c r="R133" s="36">
        <f t="shared" si="109"/>
        <v>0</v>
      </c>
      <c r="S133" s="36">
        <f t="shared" si="110"/>
        <v>0</v>
      </c>
      <c r="T133" s="36">
        <f t="shared" si="110"/>
        <v>0</v>
      </c>
      <c r="U133" s="36">
        <f t="shared" si="110"/>
        <v>0</v>
      </c>
      <c r="V133" s="36">
        <f t="shared" si="110"/>
        <v>0</v>
      </c>
      <c r="W133" s="36">
        <f t="shared" si="110"/>
        <v>0</v>
      </c>
      <c r="X133" s="36">
        <f t="shared" si="110"/>
        <v>0</v>
      </c>
      <c r="Y133" s="36">
        <f t="shared" si="110"/>
        <v>0</v>
      </c>
      <c r="Z133" s="36">
        <f t="shared" si="110"/>
        <v>0</v>
      </c>
      <c r="AA133" s="36">
        <f t="shared" si="110"/>
        <v>0</v>
      </c>
      <c r="AB133" s="36">
        <f t="shared" si="110"/>
        <v>0</v>
      </c>
      <c r="AC133" s="36">
        <f t="shared" si="111"/>
        <v>0</v>
      </c>
      <c r="AD133" s="36">
        <f t="shared" si="111"/>
        <v>0</v>
      </c>
      <c r="AE133" s="36">
        <f t="shared" si="111"/>
        <v>0</v>
      </c>
      <c r="AF133" s="36">
        <f t="shared" si="111"/>
        <v>0</v>
      </c>
      <c r="AG133" s="36">
        <f t="shared" si="111"/>
        <v>0</v>
      </c>
      <c r="AH133" s="36">
        <f t="shared" si="111"/>
        <v>0</v>
      </c>
      <c r="AI133" s="36">
        <f t="shared" si="111"/>
        <v>0</v>
      </c>
      <c r="AJ133" s="36">
        <f t="shared" si="111"/>
        <v>0</v>
      </c>
      <c r="AK133" s="36">
        <f t="shared" si="111"/>
        <v>0</v>
      </c>
      <c r="AL133" s="36">
        <f t="shared" si="111"/>
        <v>0</v>
      </c>
      <c r="AM133" s="36">
        <f t="shared" si="112"/>
        <v>0</v>
      </c>
      <c r="AN133" s="36">
        <f t="shared" si="112"/>
        <v>0</v>
      </c>
      <c r="AO133" s="36">
        <f t="shared" si="112"/>
        <v>0</v>
      </c>
      <c r="AP133" s="36">
        <f t="shared" si="112"/>
        <v>0</v>
      </c>
      <c r="AQ133" s="36">
        <f t="shared" si="112"/>
        <v>0</v>
      </c>
      <c r="AR133" s="36">
        <f t="shared" si="112"/>
        <v>0</v>
      </c>
      <c r="AS133" s="36">
        <f t="shared" si="112"/>
        <v>0</v>
      </c>
      <c r="AT133" s="36">
        <f t="shared" si="112"/>
        <v>0</v>
      </c>
      <c r="AU133" s="36">
        <f t="shared" si="112"/>
        <v>0</v>
      </c>
      <c r="AV133" s="36">
        <f t="shared" si="112"/>
        <v>0</v>
      </c>
      <c r="AW133" s="36">
        <f t="shared" si="113"/>
        <v>0</v>
      </c>
      <c r="AX133" s="36">
        <f t="shared" si="113"/>
        <v>0</v>
      </c>
      <c r="AY133" s="36">
        <f t="shared" si="113"/>
        <v>0</v>
      </c>
      <c r="AZ133" s="36">
        <f t="shared" si="113"/>
        <v>0</v>
      </c>
      <c r="BA133" s="36">
        <f t="shared" si="113"/>
        <v>0</v>
      </c>
      <c r="BB133" s="36">
        <f t="shared" si="113"/>
        <v>0</v>
      </c>
      <c r="BC133" s="36">
        <f t="shared" si="113"/>
        <v>0</v>
      </c>
      <c r="BD133" s="36">
        <f t="shared" si="113"/>
        <v>0</v>
      </c>
      <c r="BE133" s="36">
        <f t="shared" si="113"/>
        <v>0</v>
      </c>
      <c r="BF133" s="36">
        <f t="shared" si="113"/>
        <v>0</v>
      </c>
      <c r="BG133" s="36">
        <f t="shared" si="114"/>
        <v>0</v>
      </c>
      <c r="BH133" s="36">
        <f t="shared" si="114"/>
        <v>0</v>
      </c>
      <c r="BI133" s="36">
        <f t="shared" si="114"/>
        <v>0</v>
      </c>
      <c r="BJ133" s="36">
        <f t="shared" si="114"/>
        <v>0</v>
      </c>
      <c r="BK133" s="36">
        <f t="shared" si="114"/>
        <v>0</v>
      </c>
      <c r="BL133" s="36">
        <f t="shared" si="114"/>
        <v>0</v>
      </c>
      <c r="BM133" s="36">
        <f t="shared" si="114"/>
        <v>0</v>
      </c>
      <c r="BN133" s="36">
        <f t="shared" si="114"/>
        <v>0</v>
      </c>
      <c r="BO133" s="36">
        <f t="shared" si="114"/>
        <v>0</v>
      </c>
      <c r="BP133" s="36">
        <f t="shared" si="114"/>
        <v>0</v>
      </c>
      <c r="BQ133" s="36">
        <f t="shared" si="115"/>
        <v>0</v>
      </c>
      <c r="BR133" s="36">
        <f t="shared" si="115"/>
        <v>0</v>
      </c>
      <c r="BS133" s="36">
        <f t="shared" si="115"/>
        <v>0</v>
      </c>
      <c r="BT133" s="36">
        <f t="shared" si="115"/>
        <v>0</v>
      </c>
      <c r="BU133" s="36">
        <f t="shared" si="115"/>
        <v>0</v>
      </c>
      <c r="BV133" s="36">
        <f t="shared" si="115"/>
        <v>0</v>
      </c>
      <c r="BW133" s="36">
        <f t="shared" si="115"/>
        <v>0</v>
      </c>
      <c r="BX133" s="36">
        <f t="shared" si="115"/>
        <v>0</v>
      </c>
      <c r="BY133" s="36">
        <f t="shared" si="115"/>
        <v>0</v>
      </c>
      <c r="BZ133" s="36">
        <f t="shared" si="115"/>
        <v>0</v>
      </c>
      <c r="CA133" s="36">
        <f t="shared" si="115"/>
        <v>0</v>
      </c>
      <c r="CC133" s="39"/>
    </row>
    <row r="134" spans="2:81" ht="11.25" customHeight="1" thickBot="1" x14ac:dyDescent="0.35">
      <c r="B134" s="19"/>
      <c r="C134" s="48"/>
      <c r="D134" s="57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  <c r="AK134" s="58"/>
      <c r="AL134" s="58"/>
      <c r="AM134" s="58"/>
      <c r="AN134" s="58"/>
      <c r="AO134" s="58"/>
      <c r="AP134" s="58"/>
      <c r="AQ134" s="58"/>
      <c r="AR134" s="58"/>
      <c r="AS134" s="58"/>
      <c r="AT134" s="58"/>
      <c r="AU134" s="58"/>
      <c r="AV134" s="58"/>
      <c r="AW134" s="58"/>
      <c r="AX134" s="58"/>
      <c r="AY134" s="58"/>
      <c r="AZ134" s="58"/>
      <c r="BA134" s="58"/>
      <c r="BB134" s="58"/>
      <c r="BC134" s="58"/>
      <c r="BD134" s="58"/>
      <c r="BE134" s="58"/>
      <c r="BF134" s="58"/>
      <c r="BG134" s="58"/>
      <c r="BH134" s="58"/>
      <c r="BI134" s="58"/>
      <c r="BJ134" s="58"/>
      <c r="BK134" s="58"/>
      <c r="BL134" s="58"/>
      <c r="BM134" s="58"/>
      <c r="BN134" s="58"/>
      <c r="BO134" s="58"/>
      <c r="BP134" s="58"/>
      <c r="BQ134" s="58"/>
      <c r="BR134" s="58"/>
      <c r="BS134" s="58"/>
      <c r="BT134" s="58"/>
      <c r="BU134" s="58"/>
      <c r="BV134" s="58"/>
      <c r="BW134" s="58"/>
      <c r="BX134" s="58"/>
      <c r="BY134" s="58"/>
      <c r="BZ134" s="58"/>
      <c r="CA134" s="58"/>
      <c r="CC134" s="39"/>
    </row>
  </sheetData>
  <mergeCells count="43">
    <mergeCell ref="D86:CA86"/>
    <mergeCell ref="D128:D133"/>
    <mergeCell ref="C10:C15"/>
    <mergeCell ref="D10:D15"/>
    <mergeCell ref="D16:CA16"/>
    <mergeCell ref="C18:C23"/>
    <mergeCell ref="D18:D23"/>
    <mergeCell ref="D24:CA24"/>
    <mergeCell ref="D48:CA48"/>
    <mergeCell ref="C34:C39"/>
    <mergeCell ref="D34:D39"/>
    <mergeCell ref="D40:CA40"/>
    <mergeCell ref="C26:C31"/>
    <mergeCell ref="D26:D31"/>
    <mergeCell ref="D32:CA32"/>
    <mergeCell ref="D134:CA134"/>
    <mergeCell ref="D116:D121"/>
    <mergeCell ref="D122:D127"/>
    <mergeCell ref="D88:D93"/>
    <mergeCell ref="C116:C133"/>
    <mergeCell ref="C108:C113"/>
    <mergeCell ref="D102:D107"/>
    <mergeCell ref="D114:CA114"/>
    <mergeCell ref="D108:D113"/>
    <mergeCell ref="C94:C99"/>
    <mergeCell ref="D94:D99"/>
    <mergeCell ref="D100:CA100"/>
    <mergeCell ref="E4:H4"/>
    <mergeCell ref="D66:D71"/>
    <mergeCell ref="C6:D6"/>
    <mergeCell ref="C66:C71"/>
    <mergeCell ref="C80:C85"/>
    <mergeCell ref="D72:CA72"/>
    <mergeCell ref="D74:D79"/>
    <mergeCell ref="D80:D85"/>
    <mergeCell ref="C58:C63"/>
    <mergeCell ref="D58:D63"/>
    <mergeCell ref="D64:CA64"/>
    <mergeCell ref="C50:C55"/>
    <mergeCell ref="D50:D55"/>
    <mergeCell ref="D56:CA56"/>
    <mergeCell ref="C42:C47"/>
    <mergeCell ref="D42:D47"/>
  </mergeCells>
  <phoneticPr fontId="9" type="noConversion"/>
  <conditionalFormatting sqref="H65 H67:H71">
    <cfRule type="cellIs" dxfId="515" priority="1308" operator="lessThan">
      <formula>0</formula>
    </cfRule>
  </conditionalFormatting>
  <conditionalFormatting sqref="I67:CA68">
    <cfRule type="expression" dxfId="514" priority="1291">
      <formula>I67=100</formula>
    </cfRule>
    <cfRule type="expression" dxfId="513" priority="1293">
      <formula>I67="Δημοπράτηση"</formula>
    </cfRule>
  </conditionalFormatting>
  <conditionalFormatting sqref="I65:CA65 I67:CA68">
    <cfRule type="expression" dxfId="512" priority="1210">
      <formula>I65="Προπαρασκευαστικό Υποέργο"</formula>
    </cfRule>
    <cfRule type="expression" dxfId="511" priority="1290">
      <formula>I65="Προσυμβατικός"</formula>
    </cfRule>
    <cfRule type="expression" dxfId="510" priority="1301">
      <formula>I65=100</formula>
    </cfRule>
    <cfRule type="expression" dxfId="509" priority="1309">
      <formula>I65="Προδημοπρασιακός"</formula>
    </cfRule>
  </conditionalFormatting>
  <conditionalFormatting sqref="I69:CA69">
    <cfRule type="expression" dxfId="508" priority="1283">
      <formula>I69=100</formula>
    </cfRule>
    <cfRule type="expression" dxfId="507" priority="1285">
      <formula>I69="Δημοπράτηση"</formula>
    </cfRule>
  </conditionalFormatting>
  <conditionalFormatting sqref="I69:CA69">
    <cfRule type="expression" dxfId="506" priority="1282">
      <formula>I69="Σύμβαση"</formula>
    </cfRule>
    <cfRule type="expression" dxfId="505" priority="1286">
      <formula>I69=100</formula>
    </cfRule>
    <cfRule type="expression" dxfId="504" priority="1287">
      <formula>I69="Προδημοπρασιακός"</formula>
    </cfRule>
  </conditionalFormatting>
  <conditionalFormatting sqref="I70:CA70">
    <cfRule type="expression" dxfId="503" priority="1275">
      <formula>I70="Υλοποίηση"</formula>
    </cfRule>
    <cfRule type="expression" dxfId="502" priority="1277">
      <formula>I70=100</formula>
    </cfRule>
    <cfRule type="expression" dxfId="501" priority="1279">
      <formula>I70="Δημοπράτηση"</formula>
    </cfRule>
  </conditionalFormatting>
  <conditionalFormatting sqref="I70:CA70">
    <cfRule type="expression" dxfId="500" priority="1276">
      <formula>I70="Σύμβαση"</formula>
    </cfRule>
    <cfRule type="expression" dxfId="499" priority="1280">
      <formula>I70=100</formula>
    </cfRule>
    <cfRule type="expression" dxfId="498" priority="1281">
      <formula>I70="Προδημοπρασιακός"</formula>
    </cfRule>
  </conditionalFormatting>
  <conditionalFormatting sqref="I71:CA71">
    <cfRule type="expression" dxfId="497" priority="1267">
      <formula>I71="Ολοκλήρωση"</formula>
    </cfRule>
    <cfRule type="expression" dxfId="496" priority="1268">
      <formula>I71="Υλοποίηση"</formula>
    </cfRule>
    <cfRule type="expression" dxfId="495" priority="1270">
      <formula>I71=100</formula>
    </cfRule>
    <cfRule type="expression" dxfId="494" priority="1272">
      <formula>I71="Δημοπράτηση"</formula>
    </cfRule>
  </conditionalFormatting>
  <conditionalFormatting sqref="I71:CA71">
    <cfRule type="expression" dxfId="493" priority="1269">
      <formula>I71="Σύμβαση"</formula>
    </cfRule>
    <cfRule type="expression" dxfId="492" priority="1273">
      <formula>I71=100</formula>
    </cfRule>
    <cfRule type="expression" dxfId="491" priority="1274">
      <formula>I71="Προδημοπρασιακός"</formula>
    </cfRule>
  </conditionalFormatting>
  <conditionalFormatting sqref="H66">
    <cfRule type="cellIs" dxfId="490" priority="1213" operator="lessThan">
      <formula>0</formula>
    </cfRule>
  </conditionalFormatting>
  <conditionalFormatting sqref="I66:CA66">
    <cfRule type="expression" dxfId="489" priority="1211">
      <formula>I66="Προσυμβατικός"</formula>
    </cfRule>
    <cfRule type="expression" dxfId="488" priority="1212">
      <formula>I66=100</formula>
    </cfRule>
    <cfRule type="expression" dxfId="487" priority="1214">
      <formula>I66="Προδημοπρασιακός"</formula>
    </cfRule>
  </conditionalFormatting>
  <conditionalFormatting sqref="H117:H121">
    <cfRule type="cellIs" dxfId="486" priority="872" operator="lessThan">
      <formula>0</formula>
    </cfRule>
  </conditionalFormatting>
  <conditionalFormatting sqref="I117:CA118">
    <cfRule type="expression" dxfId="485" priority="869">
      <formula>I117=100</formula>
    </cfRule>
    <cfRule type="expression" dxfId="484" priority="870">
      <formula>I117="Δημοπράτηση"</formula>
    </cfRule>
  </conditionalFormatting>
  <conditionalFormatting sqref="I115:CA115 I117:CA118">
    <cfRule type="expression" dxfId="483" priority="845">
      <formula>I115="Προπαρασκευαστικό Υποέργο"</formula>
    </cfRule>
    <cfRule type="expression" dxfId="482" priority="868">
      <formula>I115="Προσυμβατικός"</formula>
    </cfRule>
    <cfRule type="expression" dxfId="481" priority="871">
      <formula>I115=100</formula>
    </cfRule>
    <cfRule type="expression" dxfId="480" priority="873">
      <formula>I115="Προδημοπρασιακός"</formula>
    </cfRule>
  </conditionalFormatting>
  <conditionalFormatting sqref="I119:CA119">
    <cfRule type="expression" dxfId="479" priority="864">
      <formula>I119=100</formula>
    </cfRule>
    <cfRule type="expression" dxfId="478" priority="865">
      <formula>I119="Δημοπράτηση"</formula>
    </cfRule>
  </conditionalFormatting>
  <conditionalFormatting sqref="I119:CA119">
    <cfRule type="expression" dxfId="477" priority="863">
      <formula>I119="Σύμβαση"</formula>
    </cfRule>
    <cfRule type="expression" dxfId="476" priority="866">
      <formula>I119=100</formula>
    </cfRule>
    <cfRule type="expression" dxfId="475" priority="867">
      <formula>I119="Προδημοπρασιακός"</formula>
    </cfRule>
  </conditionalFormatting>
  <conditionalFormatting sqref="I120:CA120">
    <cfRule type="expression" dxfId="474" priority="857">
      <formula>I120="Υλοποίηση"</formula>
    </cfRule>
    <cfRule type="expression" dxfId="473" priority="859">
      <formula>I120=100</formula>
    </cfRule>
    <cfRule type="expression" dxfId="472" priority="860">
      <formula>I120="Δημοπράτηση"</formula>
    </cfRule>
  </conditionalFormatting>
  <conditionalFormatting sqref="I120:CA120">
    <cfRule type="expression" dxfId="471" priority="858">
      <formula>I120="Σύμβαση"</formula>
    </cfRule>
    <cfRule type="expression" dxfId="470" priority="861">
      <formula>I120=100</formula>
    </cfRule>
    <cfRule type="expression" dxfId="469" priority="862">
      <formula>I120="Προδημοπρασιακός"</formula>
    </cfRule>
  </conditionalFormatting>
  <conditionalFormatting sqref="I121:CA121">
    <cfRule type="expression" dxfId="468" priority="850">
      <formula>I121="Ολοκλήρωση"</formula>
    </cfRule>
    <cfRule type="expression" dxfId="467" priority="851">
      <formula>I121="Υλοποίηση"</formula>
    </cfRule>
    <cfRule type="expression" dxfId="466" priority="853">
      <formula>I121=100</formula>
    </cfRule>
    <cfRule type="expression" dxfId="465" priority="854">
      <formula>I121="Δημοπράτηση"</formula>
    </cfRule>
  </conditionalFormatting>
  <conditionalFormatting sqref="I121:CA121">
    <cfRule type="expression" dxfId="464" priority="852">
      <formula>I121="Σύμβαση"</formula>
    </cfRule>
    <cfRule type="expression" dxfId="463" priority="855">
      <formula>I121=100</formula>
    </cfRule>
    <cfRule type="expression" dxfId="462" priority="856">
      <formula>I121="Προδημοπρασιακός"</formula>
    </cfRule>
  </conditionalFormatting>
  <conditionalFormatting sqref="H116">
    <cfRule type="cellIs" dxfId="461" priority="848" operator="lessThan">
      <formula>0</formula>
    </cfRule>
  </conditionalFormatting>
  <conditionalFormatting sqref="I116:CA116">
    <cfRule type="expression" dxfId="460" priority="846">
      <formula>I116="Προσυμβατικός"</formula>
    </cfRule>
    <cfRule type="expression" dxfId="459" priority="847">
      <formula>I116=100</formula>
    </cfRule>
    <cfRule type="expression" dxfId="458" priority="849">
      <formula>I116="Προδημοπρασιακός"</formula>
    </cfRule>
  </conditionalFormatting>
  <conditionalFormatting sqref="H129:H133">
    <cfRule type="cellIs" dxfId="457" priority="814" operator="lessThan">
      <formula>0</formula>
    </cfRule>
  </conditionalFormatting>
  <conditionalFormatting sqref="I129:CA130">
    <cfRule type="expression" dxfId="456" priority="811">
      <formula>I129=100</formula>
    </cfRule>
    <cfRule type="expression" dxfId="455" priority="812">
      <formula>I129="Δημοπράτηση"</formula>
    </cfRule>
  </conditionalFormatting>
  <conditionalFormatting sqref="I129:CA130">
    <cfRule type="expression" dxfId="454" priority="787">
      <formula>I129="Προπαρασκευαστικό Υποέργο"</formula>
    </cfRule>
    <cfRule type="expression" dxfId="453" priority="810">
      <formula>I129="Προσυμβατικός"</formula>
    </cfRule>
    <cfRule type="expression" dxfId="452" priority="813">
      <formula>I129=100</formula>
    </cfRule>
    <cfRule type="expression" dxfId="451" priority="815">
      <formula>I129="Προδημοπρασιακός"</formula>
    </cfRule>
  </conditionalFormatting>
  <conditionalFormatting sqref="I131:CA131">
    <cfRule type="expression" dxfId="450" priority="806">
      <formula>I131=100</formula>
    </cfRule>
    <cfRule type="expression" dxfId="449" priority="807">
      <formula>I131="Δημοπράτηση"</formula>
    </cfRule>
  </conditionalFormatting>
  <conditionalFormatting sqref="I131:CA131">
    <cfRule type="expression" dxfId="448" priority="805">
      <formula>I131="Σύμβαση"</formula>
    </cfRule>
    <cfRule type="expression" dxfId="447" priority="808">
      <formula>I131=100</formula>
    </cfRule>
    <cfRule type="expression" dxfId="446" priority="809">
      <formula>I131="Προδημοπρασιακός"</formula>
    </cfRule>
  </conditionalFormatting>
  <conditionalFormatting sqref="I132:CA132">
    <cfRule type="expression" dxfId="445" priority="799">
      <formula>I132="Υλοποίηση"</formula>
    </cfRule>
    <cfRule type="expression" dxfId="444" priority="801">
      <formula>I132=100</formula>
    </cfRule>
    <cfRule type="expression" dxfId="443" priority="802">
      <formula>I132="Δημοπράτηση"</formula>
    </cfRule>
  </conditionalFormatting>
  <conditionalFormatting sqref="I132:CA132">
    <cfRule type="expression" dxfId="442" priority="800">
      <formula>I132="Σύμβαση"</formula>
    </cfRule>
    <cfRule type="expression" dxfId="441" priority="803">
      <formula>I132=100</formula>
    </cfRule>
    <cfRule type="expression" dxfId="440" priority="804">
      <formula>I132="Προδημοπρασιακός"</formula>
    </cfRule>
  </conditionalFormatting>
  <conditionalFormatting sqref="I133:CA133">
    <cfRule type="expression" dxfId="439" priority="792">
      <formula>I133="Ολοκλήρωση"</formula>
    </cfRule>
    <cfRule type="expression" dxfId="438" priority="793">
      <formula>I133="Υλοποίηση"</formula>
    </cfRule>
    <cfRule type="expression" dxfId="437" priority="795">
      <formula>I133=100</formula>
    </cfRule>
    <cfRule type="expression" dxfId="436" priority="796">
      <formula>I133="Δημοπράτηση"</formula>
    </cfRule>
  </conditionalFormatting>
  <conditionalFormatting sqref="I133:CA133">
    <cfRule type="expression" dxfId="435" priority="794">
      <formula>I133="Σύμβαση"</formula>
    </cfRule>
    <cfRule type="expression" dxfId="434" priority="797">
      <formula>I133=100</formula>
    </cfRule>
    <cfRule type="expression" dxfId="433" priority="798">
      <formula>I133="Προδημοπρασιακός"</formula>
    </cfRule>
  </conditionalFormatting>
  <conditionalFormatting sqref="H128">
    <cfRule type="cellIs" dxfId="432" priority="790" operator="lessThan">
      <formula>0</formula>
    </cfRule>
  </conditionalFormatting>
  <conditionalFormatting sqref="I128:CA128">
    <cfRule type="expression" dxfId="431" priority="788">
      <formula>I128="Προσυμβατικός"</formula>
    </cfRule>
    <cfRule type="expression" dxfId="430" priority="789">
      <formula>I128=100</formula>
    </cfRule>
    <cfRule type="expression" dxfId="429" priority="791">
      <formula>I128="Προδημοπρασιακός"</formula>
    </cfRule>
  </conditionalFormatting>
  <conditionalFormatting sqref="H73 H75:H79">
    <cfRule type="cellIs" dxfId="428" priority="785" operator="lessThan">
      <formula>0</formula>
    </cfRule>
  </conditionalFormatting>
  <conditionalFormatting sqref="I75:CA76">
    <cfRule type="expression" dxfId="427" priority="782">
      <formula>I75=100</formula>
    </cfRule>
    <cfRule type="expression" dxfId="426" priority="783">
      <formula>I75="Δημοπράτηση"</formula>
    </cfRule>
  </conditionalFormatting>
  <conditionalFormatting sqref="I73:CA73 I75:CA76">
    <cfRule type="expression" dxfId="425" priority="758">
      <formula>I73="Προπαρασκευαστικό Υποέργο"</formula>
    </cfRule>
    <cfRule type="expression" dxfId="424" priority="781">
      <formula>I73="Προσυμβατικός"</formula>
    </cfRule>
    <cfRule type="expression" dxfId="423" priority="784">
      <formula>I73=100</formula>
    </cfRule>
    <cfRule type="expression" dxfId="422" priority="786">
      <formula>I73="Προδημοπρασιακός"</formula>
    </cfRule>
  </conditionalFormatting>
  <conditionalFormatting sqref="I77:CA77">
    <cfRule type="expression" dxfId="421" priority="777">
      <formula>I77=100</formula>
    </cfRule>
    <cfRule type="expression" dxfId="420" priority="778">
      <formula>I77="Δημοπράτηση"</formula>
    </cfRule>
  </conditionalFormatting>
  <conditionalFormatting sqref="I77:CA77">
    <cfRule type="expression" dxfId="419" priority="776">
      <formula>I77="Σύμβαση"</formula>
    </cfRule>
    <cfRule type="expression" dxfId="418" priority="779">
      <formula>I77=100</formula>
    </cfRule>
    <cfRule type="expression" dxfId="417" priority="780">
      <formula>I77="Προδημοπρασιακός"</formula>
    </cfRule>
  </conditionalFormatting>
  <conditionalFormatting sqref="I78:CA78">
    <cfRule type="expression" dxfId="416" priority="770">
      <formula>I78="Υλοποίηση"</formula>
    </cfRule>
    <cfRule type="expression" dxfId="415" priority="772">
      <formula>I78=100</formula>
    </cfRule>
    <cfRule type="expression" dxfId="414" priority="773">
      <formula>I78="Δημοπράτηση"</formula>
    </cfRule>
  </conditionalFormatting>
  <conditionalFormatting sqref="I78:CA78">
    <cfRule type="expression" dxfId="413" priority="771">
      <formula>I78="Σύμβαση"</formula>
    </cfRule>
    <cfRule type="expression" dxfId="412" priority="774">
      <formula>I78=100</formula>
    </cfRule>
    <cfRule type="expression" dxfId="411" priority="775">
      <formula>I78="Προδημοπρασιακός"</formula>
    </cfRule>
  </conditionalFormatting>
  <conditionalFormatting sqref="I79:CA79">
    <cfRule type="expression" dxfId="410" priority="763">
      <formula>I79="Ολοκλήρωση"</formula>
    </cfRule>
    <cfRule type="expression" dxfId="409" priority="764">
      <formula>I79="Υλοποίηση"</formula>
    </cfRule>
    <cfRule type="expression" dxfId="408" priority="766">
      <formula>I79=100</formula>
    </cfRule>
    <cfRule type="expression" dxfId="407" priority="767">
      <formula>I79="Δημοπράτηση"</formula>
    </cfRule>
  </conditionalFormatting>
  <conditionalFormatting sqref="I79:CA79">
    <cfRule type="expression" dxfId="406" priority="765">
      <formula>I79="Σύμβαση"</formula>
    </cfRule>
    <cfRule type="expression" dxfId="405" priority="768">
      <formula>I79=100</formula>
    </cfRule>
    <cfRule type="expression" dxfId="404" priority="769">
      <formula>I79="Προδημοπρασιακός"</formula>
    </cfRule>
  </conditionalFormatting>
  <conditionalFormatting sqref="H74">
    <cfRule type="cellIs" dxfId="403" priority="761" operator="lessThan">
      <formula>0</formula>
    </cfRule>
  </conditionalFormatting>
  <conditionalFormatting sqref="I74:CA74">
    <cfRule type="expression" dxfId="402" priority="759">
      <formula>I74="Προσυμβατικός"</formula>
    </cfRule>
    <cfRule type="expression" dxfId="401" priority="760">
      <formula>I74=100</formula>
    </cfRule>
    <cfRule type="expression" dxfId="400" priority="762">
      <formula>I74="Προδημοπρασιακός"</formula>
    </cfRule>
  </conditionalFormatting>
  <conditionalFormatting sqref="H101 H103:H107">
    <cfRule type="cellIs" dxfId="399" priority="698" operator="lessThan">
      <formula>0</formula>
    </cfRule>
  </conditionalFormatting>
  <conditionalFormatting sqref="I103:CA104">
    <cfRule type="expression" dxfId="398" priority="695">
      <formula>I103=100</formula>
    </cfRule>
    <cfRule type="expression" dxfId="397" priority="696">
      <formula>I103="Δημοπράτηση"</formula>
    </cfRule>
  </conditionalFormatting>
  <conditionalFormatting sqref="I101:CA101 I103:CA104">
    <cfRule type="expression" dxfId="396" priority="671">
      <formula>I101="Προπαρασκευαστικό Υποέργο"</formula>
    </cfRule>
    <cfRule type="expression" dxfId="395" priority="694">
      <formula>I101="Προσυμβατικός"</formula>
    </cfRule>
    <cfRule type="expression" dxfId="394" priority="697">
      <formula>I101=100</formula>
    </cfRule>
    <cfRule type="expression" dxfId="393" priority="699">
      <formula>I101="Προδημοπρασιακός"</formula>
    </cfRule>
  </conditionalFormatting>
  <conditionalFormatting sqref="I105:CA105">
    <cfRule type="expression" dxfId="392" priority="690">
      <formula>I105=100</formula>
    </cfRule>
    <cfRule type="expression" dxfId="391" priority="691">
      <formula>I105="Δημοπράτηση"</formula>
    </cfRule>
  </conditionalFormatting>
  <conditionalFormatting sqref="I105:CA105">
    <cfRule type="expression" dxfId="390" priority="689">
      <formula>I105="Σύμβαση"</formula>
    </cfRule>
    <cfRule type="expression" dxfId="389" priority="692">
      <formula>I105=100</formula>
    </cfRule>
    <cfRule type="expression" dxfId="388" priority="693">
      <formula>I105="Προδημοπρασιακός"</formula>
    </cfRule>
  </conditionalFormatting>
  <conditionalFormatting sqref="I106:CA106">
    <cfRule type="expression" dxfId="387" priority="683">
      <formula>I106="Υλοποίηση"</formula>
    </cfRule>
    <cfRule type="expression" dxfId="386" priority="685">
      <formula>I106=100</formula>
    </cfRule>
    <cfRule type="expression" dxfId="385" priority="686">
      <formula>I106="Δημοπράτηση"</formula>
    </cfRule>
  </conditionalFormatting>
  <conditionalFormatting sqref="I106:CA106">
    <cfRule type="expression" dxfId="384" priority="684">
      <formula>I106="Σύμβαση"</formula>
    </cfRule>
    <cfRule type="expression" dxfId="383" priority="687">
      <formula>I106=100</formula>
    </cfRule>
    <cfRule type="expression" dxfId="382" priority="688">
      <formula>I106="Προδημοπρασιακός"</formula>
    </cfRule>
  </conditionalFormatting>
  <conditionalFormatting sqref="I107:CA107">
    <cfRule type="expression" dxfId="381" priority="676">
      <formula>I107="Ολοκλήρωση"</formula>
    </cfRule>
    <cfRule type="expression" dxfId="380" priority="677">
      <formula>I107="Υλοποίηση"</formula>
    </cfRule>
    <cfRule type="expression" dxfId="379" priority="679">
      <formula>I107=100</formula>
    </cfRule>
    <cfRule type="expression" dxfId="378" priority="680">
      <formula>I107="Δημοπράτηση"</formula>
    </cfRule>
  </conditionalFormatting>
  <conditionalFormatting sqref="I107:CA107">
    <cfRule type="expression" dxfId="377" priority="678">
      <formula>I107="Σύμβαση"</formula>
    </cfRule>
    <cfRule type="expression" dxfId="376" priority="681">
      <formula>I107=100</formula>
    </cfRule>
    <cfRule type="expression" dxfId="375" priority="682">
      <formula>I107="Προδημοπρασιακός"</formula>
    </cfRule>
  </conditionalFormatting>
  <conditionalFormatting sqref="H102">
    <cfRule type="cellIs" dxfId="374" priority="674" operator="lessThan">
      <formula>0</formula>
    </cfRule>
  </conditionalFormatting>
  <conditionalFormatting sqref="I102:CA102">
    <cfRule type="expression" dxfId="373" priority="672">
      <formula>I102="Προσυμβατικός"</formula>
    </cfRule>
    <cfRule type="expression" dxfId="372" priority="673">
      <formula>I102=100</formula>
    </cfRule>
    <cfRule type="expression" dxfId="371" priority="675">
      <formula>I102="Προδημοπρασιακός"</formula>
    </cfRule>
  </conditionalFormatting>
  <conditionalFormatting sqref="J8">
    <cfRule type="cellIs" dxfId="370" priority="525" operator="greaterThan">
      <formula>47484</formula>
    </cfRule>
  </conditionalFormatting>
  <conditionalFormatting sqref="K8:CA8">
    <cfRule type="cellIs" dxfId="369" priority="524" operator="greaterThan">
      <formula>47483</formula>
    </cfRule>
  </conditionalFormatting>
  <conditionalFormatting sqref="H123:H127">
    <cfRule type="cellIs" dxfId="368" priority="522" operator="lessThan">
      <formula>0</formula>
    </cfRule>
  </conditionalFormatting>
  <conditionalFormatting sqref="I123:CA124">
    <cfRule type="expression" dxfId="367" priority="519">
      <formula>I123=100</formula>
    </cfRule>
    <cfRule type="expression" dxfId="366" priority="520">
      <formula>I123="Δημοπράτηση"</formula>
    </cfRule>
  </conditionalFormatting>
  <conditionalFormatting sqref="I123:CA124">
    <cfRule type="expression" dxfId="365" priority="495">
      <formula>I123="Προπαρασκευαστικό Υποέργο"</formula>
    </cfRule>
    <cfRule type="expression" dxfId="364" priority="518">
      <formula>I123="Προσυμβατικός"</formula>
    </cfRule>
    <cfRule type="expression" dxfId="363" priority="521">
      <formula>I123=100</formula>
    </cfRule>
    <cfRule type="expression" dxfId="362" priority="523">
      <formula>I123="Προδημοπρασιακός"</formula>
    </cfRule>
  </conditionalFormatting>
  <conditionalFormatting sqref="I125:CA125">
    <cfRule type="expression" dxfId="361" priority="514">
      <formula>I125=100</formula>
    </cfRule>
    <cfRule type="expression" dxfId="360" priority="515">
      <formula>I125="Δημοπράτηση"</formula>
    </cfRule>
  </conditionalFormatting>
  <conditionalFormatting sqref="I125:CA125">
    <cfRule type="expression" dxfId="359" priority="513">
      <formula>I125="Σύμβαση"</formula>
    </cfRule>
    <cfRule type="expression" dxfId="358" priority="516">
      <formula>I125=100</formula>
    </cfRule>
    <cfRule type="expression" dxfId="357" priority="517">
      <formula>I125="Προδημοπρασιακός"</formula>
    </cfRule>
  </conditionalFormatting>
  <conditionalFormatting sqref="I126:CA126">
    <cfRule type="expression" dxfId="356" priority="507">
      <formula>I126="Υλοποίηση"</formula>
    </cfRule>
    <cfRule type="expression" dxfId="355" priority="509">
      <formula>I126=100</formula>
    </cfRule>
    <cfRule type="expression" dxfId="354" priority="510">
      <formula>I126="Δημοπράτηση"</formula>
    </cfRule>
  </conditionalFormatting>
  <conditionalFormatting sqref="I126:CA126">
    <cfRule type="expression" dxfId="353" priority="508">
      <formula>I126="Σύμβαση"</formula>
    </cfRule>
    <cfRule type="expression" dxfId="352" priority="511">
      <formula>I126=100</formula>
    </cfRule>
    <cfRule type="expression" dxfId="351" priority="512">
      <formula>I126="Προδημοπρασιακός"</formula>
    </cfRule>
  </conditionalFormatting>
  <conditionalFormatting sqref="I127:CA127">
    <cfRule type="expression" dxfId="350" priority="500">
      <formula>I127="Ολοκλήρωση"</formula>
    </cfRule>
    <cfRule type="expression" dxfId="349" priority="501">
      <formula>I127="Υλοποίηση"</formula>
    </cfRule>
    <cfRule type="expression" dxfId="348" priority="503">
      <formula>I127=100</formula>
    </cfRule>
    <cfRule type="expression" dxfId="347" priority="504">
      <formula>I127="Δημοπράτηση"</formula>
    </cfRule>
  </conditionalFormatting>
  <conditionalFormatting sqref="I127:CA127">
    <cfRule type="expression" dxfId="346" priority="502">
      <formula>I127="Σύμβαση"</formula>
    </cfRule>
    <cfRule type="expression" dxfId="345" priority="505">
      <formula>I127=100</formula>
    </cfRule>
    <cfRule type="expression" dxfId="344" priority="506">
      <formula>I127="Προδημοπρασιακός"</formula>
    </cfRule>
  </conditionalFormatting>
  <conditionalFormatting sqref="H122">
    <cfRule type="cellIs" dxfId="343" priority="498" operator="lessThan">
      <formula>0</formula>
    </cfRule>
  </conditionalFormatting>
  <conditionalFormatting sqref="I122:CA122">
    <cfRule type="expression" dxfId="342" priority="496">
      <formula>I122="Προσυμβατικός"</formula>
    </cfRule>
    <cfRule type="expression" dxfId="341" priority="497">
      <formula>I122=100</formula>
    </cfRule>
    <cfRule type="expression" dxfId="340" priority="499">
      <formula>I122="Προδημοπρασιακός"</formula>
    </cfRule>
  </conditionalFormatting>
  <conditionalFormatting sqref="H81:H85">
    <cfRule type="cellIs" dxfId="339" priority="493" operator="lessThan">
      <formula>0</formula>
    </cfRule>
  </conditionalFormatting>
  <conditionalFormatting sqref="I81:CA82">
    <cfRule type="expression" dxfId="338" priority="490">
      <formula>I81=100</formula>
    </cfRule>
    <cfRule type="expression" dxfId="337" priority="491">
      <formula>I81="Δημοπράτηση"</formula>
    </cfRule>
  </conditionalFormatting>
  <conditionalFormatting sqref="I81:CA82">
    <cfRule type="expression" dxfId="336" priority="466">
      <formula>I81="Προπαρασκευαστικό Υποέργο"</formula>
    </cfRule>
    <cfRule type="expression" dxfId="335" priority="489">
      <formula>I81="Προσυμβατικός"</formula>
    </cfRule>
    <cfRule type="expression" dxfId="334" priority="492">
      <formula>I81=100</formula>
    </cfRule>
    <cfRule type="expression" dxfId="333" priority="494">
      <formula>I81="Προδημοπρασιακός"</formula>
    </cfRule>
  </conditionalFormatting>
  <conditionalFormatting sqref="I83:CA83">
    <cfRule type="expression" dxfId="332" priority="485">
      <formula>I83=100</formula>
    </cfRule>
    <cfRule type="expression" dxfId="331" priority="486">
      <formula>I83="Δημοπράτηση"</formula>
    </cfRule>
  </conditionalFormatting>
  <conditionalFormatting sqref="I83:CA83">
    <cfRule type="expression" dxfId="330" priority="484">
      <formula>I83="Σύμβαση"</formula>
    </cfRule>
    <cfRule type="expression" dxfId="329" priority="487">
      <formula>I83=100</formula>
    </cfRule>
    <cfRule type="expression" dxfId="328" priority="488">
      <formula>I83="Προδημοπρασιακός"</formula>
    </cfRule>
  </conditionalFormatting>
  <conditionalFormatting sqref="I84:CA84">
    <cfRule type="expression" dxfId="327" priority="478">
      <formula>I84="Υλοποίηση"</formula>
    </cfRule>
    <cfRule type="expression" dxfId="326" priority="480">
      <formula>I84=100</formula>
    </cfRule>
    <cfRule type="expression" dxfId="325" priority="481">
      <formula>I84="Δημοπράτηση"</formula>
    </cfRule>
  </conditionalFormatting>
  <conditionalFormatting sqref="I84:CA84">
    <cfRule type="expression" dxfId="324" priority="479">
      <formula>I84="Σύμβαση"</formula>
    </cfRule>
    <cfRule type="expression" dxfId="323" priority="482">
      <formula>I84=100</formula>
    </cfRule>
    <cfRule type="expression" dxfId="322" priority="483">
      <formula>I84="Προδημοπρασιακός"</formula>
    </cfRule>
  </conditionalFormatting>
  <conditionalFormatting sqref="I85:CA85">
    <cfRule type="expression" dxfId="321" priority="471">
      <formula>I85="Ολοκλήρωση"</formula>
    </cfRule>
    <cfRule type="expression" dxfId="320" priority="472">
      <formula>I85="Υλοποίηση"</formula>
    </cfRule>
    <cfRule type="expression" dxfId="319" priority="474">
      <formula>I85=100</formula>
    </cfRule>
    <cfRule type="expression" dxfId="318" priority="475">
      <formula>I85="Δημοπράτηση"</formula>
    </cfRule>
  </conditionalFormatting>
  <conditionalFormatting sqref="I85:CA85">
    <cfRule type="expression" dxfId="317" priority="473">
      <formula>I85="Σύμβαση"</formula>
    </cfRule>
    <cfRule type="expression" dxfId="316" priority="476">
      <formula>I85=100</formula>
    </cfRule>
    <cfRule type="expression" dxfId="315" priority="477">
      <formula>I85="Προδημοπρασιακός"</formula>
    </cfRule>
  </conditionalFormatting>
  <conditionalFormatting sqref="H80">
    <cfRule type="cellIs" dxfId="314" priority="469" operator="lessThan">
      <formula>0</formula>
    </cfRule>
  </conditionalFormatting>
  <conditionalFormatting sqref="I80:CA80">
    <cfRule type="expression" dxfId="313" priority="467">
      <formula>I80="Προσυμβατικός"</formula>
    </cfRule>
    <cfRule type="expression" dxfId="312" priority="468">
      <formula>I80=100</formula>
    </cfRule>
    <cfRule type="expression" dxfId="311" priority="470">
      <formula>I80="Προδημοπρασιακός"</formula>
    </cfRule>
  </conditionalFormatting>
  <conditionalFormatting sqref="H109:H113">
    <cfRule type="cellIs" dxfId="310" priority="464" operator="lessThan">
      <formula>0</formula>
    </cfRule>
  </conditionalFormatting>
  <conditionalFormatting sqref="I109:CA110">
    <cfRule type="expression" dxfId="309" priority="461">
      <formula>I109=100</formula>
    </cfRule>
    <cfRule type="expression" dxfId="308" priority="462">
      <formula>I109="Δημοπράτηση"</formula>
    </cfRule>
  </conditionalFormatting>
  <conditionalFormatting sqref="I109:CA110">
    <cfRule type="expression" dxfId="307" priority="437">
      <formula>I109="Προπαρασκευαστικό Υποέργο"</formula>
    </cfRule>
    <cfRule type="expression" dxfId="306" priority="460">
      <formula>I109="Προσυμβατικός"</formula>
    </cfRule>
    <cfRule type="expression" dxfId="305" priority="463">
      <formula>I109=100</formula>
    </cfRule>
    <cfRule type="expression" dxfId="304" priority="465">
      <formula>I109="Προδημοπρασιακός"</formula>
    </cfRule>
  </conditionalFormatting>
  <conditionalFormatting sqref="I111:CA111">
    <cfRule type="expression" dxfId="303" priority="456">
      <formula>I111=100</formula>
    </cfRule>
    <cfRule type="expression" dxfId="302" priority="457">
      <formula>I111="Δημοπράτηση"</formula>
    </cfRule>
  </conditionalFormatting>
  <conditionalFormatting sqref="I111:CA111">
    <cfRule type="expression" dxfId="301" priority="455">
      <formula>I111="Σύμβαση"</formula>
    </cfRule>
    <cfRule type="expression" dxfId="300" priority="458">
      <formula>I111=100</formula>
    </cfRule>
    <cfRule type="expression" dxfId="299" priority="459">
      <formula>I111="Προδημοπρασιακός"</formula>
    </cfRule>
  </conditionalFormatting>
  <conditionalFormatting sqref="I112:CA112">
    <cfRule type="expression" dxfId="298" priority="449">
      <formula>I112="Υλοποίηση"</formula>
    </cfRule>
    <cfRule type="expression" dxfId="297" priority="451">
      <formula>I112=100</formula>
    </cfRule>
    <cfRule type="expression" dxfId="296" priority="452">
      <formula>I112="Δημοπράτηση"</formula>
    </cfRule>
  </conditionalFormatting>
  <conditionalFormatting sqref="I112:CA112">
    <cfRule type="expression" dxfId="295" priority="450">
      <formula>I112="Σύμβαση"</formula>
    </cfRule>
    <cfRule type="expression" dxfId="294" priority="453">
      <formula>I112=100</formula>
    </cfRule>
    <cfRule type="expression" dxfId="293" priority="454">
      <formula>I112="Προδημοπρασιακός"</formula>
    </cfRule>
  </conditionalFormatting>
  <conditionalFormatting sqref="I113:CA113">
    <cfRule type="expression" dxfId="292" priority="442">
      <formula>I113="Ολοκλήρωση"</formula>
    </cfRule>
    <cfRule type="expression" dxfId="291" priority="443">
      <formula>I113="Υλοποίηση"</formula>
    </cfRule>
    <cfRule type="expression" dxfId="290" priority="445">
      <formula>I113=100</formula>
    </cfRule>
    <cfRule type="expression" dxfId="289" priority="446">
      <formula>I113="Δημοπράτηση"</formula>
    </cfRule>
  </conditionalFormatting>
  <conditionalFormatting sqref="I113:CA113">
    <cfRule type="expression" dxfId="288" priority="444">
      <formula>I113="Σύμβαση"</formula>
    </cfRule>
    <cfRule type="expression" dxfId="287" priority="447">
      <formula>I113=100</formula>
    </cfRule>
    <cfRule type="expression" dxfId="286" priority="448">
      <formula>I113="Προδημοπρασιακός"</formula>
    </cfRule>
  </conditionalFormatting>
  <conditionalFormatting sqref="H108">
    <cfRule type="cellIs" dxfId="285" priority="440" operator="lessThan">
      <formula>0</formula>
    </cfRule>
  </conditionalFormatting>
  <conditionalFormatting sqref="I108:CA108">
    <cfRule type="expression" dxfId="284" priority="438">
      <formula>I108="Προσυμβατικός"</formula>
    </cfRule>
    <cfRule type="expression" dxfId="283" priority="439">
      <formula>I108=100</formula>
    </cfRule>
    <cfRule type="expression" dxfId="282" priority="441">
      <formula>I108="Προδημοπρασιακός"</formula>
    </cfRule>
  </conditionalFormatting>
  <conditionalFormatting sqref="H115">
    <cfRule type="cellIs" dxfId="281" priority="436" operator="lessThan">
      <formula>0</formula>
    </cfRule>
  </conditionalFormatting>
  <conditionalFormatting sqref="H87 H89:H93">
    <cfRule type="cellIs" dxfId="280" priority="434" operator="lessThan">
      <formula>0</formula>
    </cfRule>
  </conditionalFormatting>
  <conditionalFormatting sqref="I89:CA90">
    <cfRule type="expression" dxfId="279" priority="431">
      <formula>I89=100</formula>
    </cfRule>
    <cfRule type="expression" dxfId="278" priority="432">
      <formula>I89="Δημοπράτηση"</formula>
    </cfRule>
  </conditionalFormatting>
  <conditionalFormatting sqref="I87:CA87 I89:CA90">
    <cfRule type="expression" dxfId="277" priority="407">
      <formula>I87="Προπαρασκευαστικό Υποέργο"</formula>
    </cfRule>
    <cfRule type="expression" dxfId="276" priority="430">
      <formula>I87="Προσυμβατικός"</formula>
    </cfRule>
    <cfRule type="expression" dxfId="275" priority="433">
      <formula>I87=100</formula>
    </cfRule>
    <cfRule type="expression" dxfId="274" priority="435">
      <formula>I87="Προδημοπρασιακός"</formula>
    </cfRule>
  </conditionalFormatting>
  <conditionalFormatting sqref="I91:CA91">
    <cfRule type="expression" dxfId="273" priority="426">
      <formula>I91=100</formula>
    </cfRule>
    <cfRule type="expression" dxfId="272" priority="427">
      <formula>I91="Δημοπράτηση"</formula>
    </cfRule>
  </conditionalFormatting>
  <conditionalFormatting sqref="I91:CA91">
    <cfRule type="expression" dxfId="271" priority="425">
      <formula>I91="Σύμβαση"</formula>
    </cfRule>
    <cfRule type="expression" dxfId="270" priority="428">
      <formula>I91=100</formula>
    </cfRule>
    <cfRule type="expression" dxfId="269" priority="429">
      <formula>I91="Προδημοπρασιακός"</formula>
    </cfRule>
  </conditionalFormatting>
  <conditionalFormatting sqref="I92:CA92">
    <cfRule type="expression" dxfId="268" priority="419">
      <formula>I92="Υλοποίηση"</formula>
    </cfRule>
    <cfRule type="expression" dxfId="267" priority="421">
      <formula>I92=100</formula>
    </cfRule>
    <cfRule type="expression" dxfId="266" priority="422">
      <formula>I92="Δημοπράτηση"</formula>
    </cfRule>
  </conditionalFormatting>
  <conditionalFormatting sqref="I92:CA92">
    <cfRule type="expression" dxfId="265" priority="420">
      <formula>I92="Σύμβαση"</formula>
    </cfRule>
    <cfRule type="expression" dxfId="264" priority="423">
      <formula>I92=100</formula>
    </cfRule>
    <cfRule type="expression" dxfId="263" priority="424">
      <formula>I92="Προδημοπρασιακός"</formula>
    </cfRule>
  </conditionalFormatting>
  <conditionalFormatting sqref="I93:CA93">
    <cfRule type="expression" dxfId="262" priority="412">
      <formula>I93="Ολοκλήρωση"</formula>
    </cfRule>
    <cfRule type="expression" dxfId="261" priority="413">
      <formula>I93="Υλοποίηση"</formula>
    </cfRule>
    <cfRule type="expression" dxfId="260" priority="415">
      <formula>I93=100</formula>
    </cfRule>
    <cfRule type="expression" dxfId="259" priority="416">
      <formula>I93="Δημοπράτηση"</formula>
    </cfRule>
  </conditionalFormatting>
  <conditionalFormatting sqref="I93:CA93">
    <cfRule type="expression" dxfId="258" priority="414">
      <formula>I93="Σύμβαση"</formula>
    </cfRule>
    <cfRule type="expression" dxfId="257" priority="417">
      <formula>I93=100</formula>
    </cfRule>
    <cfRule type="expression" dxfId="256" priority="418">
      <formula>I93="Προδημοπρασιακός"</formula>
    </cfRule>
  </conditionalFormatting>
  <conditionalFormatting sqref="H88">
    <cfRule type="cellIs" dxfId="255" priority="410" operator="lessThan">
      <formula>0</formula>
    </cfRule>
  </conditionalFormatting>
  <conditionalFormatting sqref="I88:CA88">
    <cfRule type="expression" dxfId="254" priority="408">
      <formula>I88="Προσυμβατικός"</formula>
    </cfRule>
    <cfRule type="expression" dxfId="253" priority="409">
      <formula>I88=100</formula>
    </cfRule>
    <cfRule type="expression" dxfId="252" priority="411">
      <formula>I88="Προδημοπρασιακός"</formula>
    </cfRule>
  </conditionalFormatting>
  <conditionalFormatting sqref="H95:H99">
    <cfRule type="cellIs" dxfId="251" priority="405" operator="lessThan">
      <formula>0</formula>
    </cfRule>
  </conditionalFormatting>
  <conditionalFormatting sqref="I95:CA96">
    <cfRule type="expression" dxfId="250" priority="402">
      <formula>I95=100</formula>
    </cfRule>
    <cfRule type="expression" dxfId="249" priority="403">
      <formula>I95="Δημοπράτηση"</formula>
    </cfRule>
  </conditionalFormatting>
  <conditionalFormatting sqref="I95:CA96">
    <cfRule type="expression" dxfId="248" priority="378">
      <formula>I95="Προπαρασκευαστικό Υποέργο"</formula>
    </cfRule>
    <cfRule type="expression" dxfId="247" priority="401">
      <formula>I95="Προσυμβατικός"</formula>
    </cfRule>
    <cfRule type="expression" dxfId="246" priority="404">
      <formula>I95=100</formula>
    </cfRule>
    <cfRule type="expression" dxfId="245" priority="406">
      <formula>I95="Προδημοπρασιακός"</formula>
    </cfRule>
  </conditionalFormatting>
  <conditionalFormatting sqref="I97:CA97">
    <cfRule type="expression" dxfId="244" priority="397">
      <formula>I97=100</formula>
    </cfRule>
    <cfRule type="expression" dxfId="243" priority="398">
      <formula>I97="Δημοπράτηση"</formula>
    </cfRule>
  </conditionalFormatting>
  <conditionalFormatting sqref="I97:CA97">
    <cfRule type="expression" dxfId="242" priority="396">
      <formula>I97="Σύμβαση"</formula>
    </cfRule>
    <cfRule type="expression" dxfId="241" priority="399">
      <formula>I97=100</formula>
    </cfRule>
    <cfRule type="expression" dxfId="240" priority="400">
      <formula>I97="Προδημοπρασιακός"</formula>
    </cfRule>
  </conditionalFormatting>
  <conditionalFormatting sqref="I98:CA98">
    <cfRule type="expression" dxfId="239" priority="390">
      <formula>I98="Υλοποίηση"</formula>
    </cfRule>
    <cfRule type="expression" dxfId="238" priority="392">
      <formula>I98=100</formula>
    </cfRule>
    <cfRule type="expression" dxfId="237" priority="393">
      <formula>I98="Δημοπράτηση"</formula>
    </cfRule>
  </conditionalFormatting>
  <conditionalFormatting sqref="I98:CA98">
    <cfRule type="expression" dxfId="236" priority="391">
      <formula>I98="Σύμβαση"</formula>
    </cfRule>
    <cfRule type="expression" dxfId="235" priority="394">
      <formula>I98=100</formula>
    </cfRule>
    <cfRule type="expression" dxfId="234" priority="395">
      <formula>I98="Προδημοπρασιακός"</formula>
    </cfRule>
  </conditionalFormatting>
  <conditionalFormatting sqref="I99:CA99">
    <cfRule type="expression" dxfId="233" priority="383">
      <formula>I99="Ολοκλήρωση"</formula>
    </cfRule>
    <cfRule type="expression" dxfId="232" priority="384">
      <formula>I99="Υλοποίηση"</formula>
    </cfRule>
    <cfRule type="expression" dxfId="231" priority="386">
      <formula>I99=100</formula>
    </cfRule>
    <cfRule type="expression" dxfId="230" priority="387">
      <formula>I99="Δημοπράτηση"</formula>
    </cfRule>
  </conditionalFormatting>
  <conditionalFormatting sqref="I99:CA99">
    <cfRule type="expression" dxfId="229" priority="385">
      <formula>I99="Σύμβαση"</formula>
    </cfRule>
    <cfRule type="expression" dxfId="228" priority="388">
      <formula>I99=100</formula>
    </cfRule>
    <cfRule type="expression" dxfId="227" priority="389">
      <formula>I99="Προδημοπρασιακός"</formula>
    </cfRule>
  </conditionalFormatting>
  <conditionalFormatting sqref="H94">
    <cfRule type="cellIs" dxfId="226" priority="381" operator="lessThan">
      <formula>0</formula>
    </cfRule>
  </conditionalFormatting>
  <conditionalFormatting sqref="I94:CA94">
    <cfRule type="expression" dxfId="225" priority="379">
      <formula>I94="Προσυμβατικός"</formula>
    </cfRule>
    <cfRule type="expression" dxfId="224" priority="380">
      <formula>I94=100</formula>
    </cfRule>
    <cfRule type="expression" dxfId="223" priority="382">
      <formula>I94="Προδημοπρασιακός"</formula>
    </cfRule>
  </conditionalFormatting>
  <conditionalFormatting sqref="H57 H59:H63">
    <cfRule type="cellIs" dxfId="222" priority="347" operator="lessThan">
      <formula>0</formula>
    </cfRule>
  </conditionalFormatting>
  <conditionalFormatting sqref="I59:CA60">
    <cfRule type="expression" dxfId="221" priority="344">
      <formula>I59=100</formula>
    </cfRule>
    <cfRule type="expression" dxfId="220" priority="345">
      <formula>I59="Δημοπράτηση"</formula>
    </cfRule>
  </conditionalFormatting>
  <conditionalFormatting sqref="I57:CA57 I59:CA60">
    <cfRule type="expression" dxfId="219" priority="320">
      <formula>I57="Προπαρασκευαστικό Υποέργο"</formula>
    </cfRule>
    <cfRule type="expression" dxfId="218" priority="343">
      <formula>I57="Προσυμβατικός"</formula>
    </cfRule>
    <cfRule type="expression" dxfId="217" priority="346">
      <formula>I57=100</formula>
    </cfRule>
    <cfRule type="expression" dxfId="216" priority="348">
      <formula>I57="Προδημοπρασιακός"</formula>
    </cfRule>
  </conditionalFormatting>
  <conditionalFormatting sqref="I61:CA61">
    <cfRule type="expression" dxfId="215" priority="339">
      <formula>I61=100</formula>
    </cfRule>
    <cfRule type="expression" dxfId="214" priority="340">
      <formula>I61="Δημοπράτηση"</formula>
    </cfRule>
  </conditionalFormatting>
  <conditionalFormatting sqref="I61:CA61">
    <cfRule type="expression" dxfId="213" priority="338">
      <formula>I61="Σύμβαση"</formula>
    </cfRule>
    <cfRule type="expression" dxfId="212" priority="341">
      <formula>I61=100</formula>
    </cfRule>
    <cfRule type="expression" dxfId="211" priority="342">
      <formula>I61="Προδημοπρασιακός"</formula>
    </cfRule>
  </conditionalFormatting>
  <conditionalFormatting sqref="I62:CA62">
    <cfRule type="expression" dxfId="210" priority="332">
      <formula>I62="Υλοποίηση"</formula>
    </cfRule>
    <cfRule type="expression" dxfId="209" priority="334">
      <formula>I62=100</formula>
    </cfRule>
    <cfRule type="expression" dxfId="208" priority="335">
      <formula>I62="Δημοπράτηση"</formula>
    </cfRule>
  </conditionalFormatting>
  <conditionalFormatting sqref="I62:CA62">
    <cfRule type="expression" dxfId="207" priority="333">
      <formula>I62="Σύμβαση"</formula>
    </cfRule>
    <cfRule type="expression" dxfId="206" priority="336">
      <formula>I62=100</formula>
    </cfRule>
    <cfRule type="expression" dxfId="205" priority="337">
      <formula>I62="Προδημοπρασιακός"</formula>
    </cfRule>
  </conditionalFormatting>
  <conditionalFormatting sqref="I63:CA63">
    <cfRule type="expression" dxfId="204" priority="325">
      <formula>I63="Ολοκλήρωση"</formula>
    </cfRule>
    <cfRule type="expression" dxfId="203" priority="326">
      <formula>I63="Υλοποίηση"</formula>
    </cfRule>
    <cfRule type="expression" dxfId="202" priority="328">
      <formula>I63=100</formula>
    </cfRule>
    <cfRule type="expression" dxfId="201" priority="329">
      <formula>I63="Δημοπράτηση"</formula>
    </cfRule>
  </conditionalFormatting>
  <conditionalFormatting sqref="I63:CA63">
    <cfRule type="expression" dxfId="200" priority="327">
      <formula>I63="Σύμβαση"</formula>
    </cfRule>
    <cfRule type="expression" dxfId="199" priority="330">
      <formula>I63=100</formula>
    </cfRule>
    <cfRule type="expression" dxfId="198" priority="331">
      <formula>I63="Προδημοπρασιακός"</formula>
    </cfRule>
  </conditionalFormatting>
  <conditionalFormatting sqref="H58">
    <cfRule type="cellIs" dxfId="197" priority="323" operator="lessThan">
      <formula>0</formula>
    </cfRule>
  </conditionalFormatting>
  <conditionalFormatting sqref="I58:CA58">
    <cfRule type="expression" dxfId="196" priority="321">
      <formula>I58="Προσυμβατικός"</formula>
    </cfRule>
    <cfRule type="expression" dxfId="195" priority="322">
      <formula>I58=100</formula>
    </cfRule>
    <cfRule type="expression" dxfId="194" priority="324">
      <formula>I58="Προδημοπρασιακός"</formula>
    </cfRule>
  </conditionalFormatting>
  <conditionalFormatting sqref="H49 H51:H55">
    <cfRule type="cellIs" dxfId="193" priority="318" operator="lessThan">
      <formula>0</formula>
    </cfRule>
  </conditionalFormatting>
  <conditionalFormatting sqref="I51:CA52">
    <cfRule type="expression" dxfId="192" priority="315">
      <formula>I51=100</formula>
    </cfRule>
    <cfRule type="expression" dxfId="191" priority="316">
      <formula>I51="Δημοπράτηση"</formula>
    </cfRule>
  </conditionalFormatting>
  <conditionalFormatting sqref="I49:CA49 I51:CA52">
    <cfRule type="expression" dxfId="190" priority="291">
      <formula>I49="Προπαρασκευαστικό Υποέργο"</formula>
    </cfRule>
    <cfRule type="expression" dxfId="189" priority="314">
      <formula>I49="Προσυμβατικός"</formula>
    </cfRule>
    <cfRule type="expression" dxfId="188" priority="317">
      <formula>I49=100</formula>
    </cfRule>
    <cfRule type="expression" dxfId="187" priority="319">
      <formula>I49="Προδημοπρασιακός"</formula>
    </cfRule>
  </conditionalFormatting>
  <conditionalFormatting sqref="I53:CA53">
    <cfRule type="expression" dxfId="186" priority="310">
      <formula>I53=100</formula>
    </cfRule>
    <cfRule type="expression" dxfId="185" priority="311">
      <formula>I53="Δημοπράτηση"</formula>
    </cfRule>
  </conditionalFormatting>
  <conditionalFormatting sqref="I53:CA53">
    <cfRule type="expression" dxfId="184" priority="309">
      <formula>I53="Σύμβαση"</formula>
    </cfRule>
    <cfRule type="expression" dxfId="183" priority="312">
      <formula>I53=100</formula>
    </cfRule>
    <cfRule type="expression" dxfId="182" priority="313">
      <formula>I53="Προδημοπρασιακός"</formula>
    </cfRule>
  </conditionalFormatting>
  <conditionalFormatting sqref="I54:CA54">
    <cfRule type="expression" dxfId="181" priority="303">
      <formula>I54="Υλοποίηση"</formula>
    </cfRule>
    <cfRule type="expression" dxfId="180" priority="305">
      <formula>I54=100</formula>
    </cfRule>
    <cfRule type="expression" dxfId="179" priority="306">
      <formula>I54="Δημοπράτηση"</formula>
    </cfRule>
  </conditionalFormatting>
  <conditionalFormatting sqref="I54:CA54">
    <cfRule type="expression" dxfId="178" priority="304">
      <formula>I54="Σύμβαση"</formula>
    </cfRule>
    <cfRule type="expression" dxfId="177" priority="307">
      <formula>I54=100</formula>
    </cfRule>
    <cfRule type="expression" dxfId="176" priority="308">
      <formula>I54="Προδημοπρασιακός"</formula>
    </cfRule>
  </conditionalFormatting>
  <conditionalFormatting sqref="I55:CA55">
    <cfRule type="expression" dxfId="175" priority="296">
      <formula>I55="Ολοκλήρωση"</formula>
    </cfRule>
    <cfRule type="expression" dxfId="174" priority="297">
      <formula>I55="Υλοποίηση"</formula>
    </cfRule>
    <cfRule type="expression" dxfId="173" priority="299">
      <formula>I55=100</formula>
    </cfRule>
    <cfRule type="expression" dxfId="172" priority="300">
      <formula>I55="Δημοπράτηση"</formula>
    </cfRule>
  </conditionalFormatting>
  <conditionalFormatting sqref="I55:CA55">
    <cfRule type="expression" dxfId="171" priority="298">
      <formula>I55="Σύμβαση"</formula>
    </cfRule>
    <cfRule type="expression" dxfId="170" priority="301">
      <formula>I55=100</formula>
    </cfRule>
    <cfRule type="expression" dxfId="169" priority="302">
      <formula>I55="Προδημοπρασιακός"</formula>
    </cfRule>
  </conditionalFormatting>
  <conditionalFormatting sqref="H50">
    <cfRule type="cellIs" dxfId="168" priority="294" operator="lessThan">
      <formula>0</formula>
    </cfRule>
  </conditionalFormatting>
  <conditionalFormatting sqref="I50:CA50">
    <cfRule type="expression" dxfId="167" priority="292">
      <formula>I50="Προσυμβατικός"</formula>
    </cfRule>
    <cfRule type="expression" dxfId="166" priority="293">
      <formula>I50=100</formula>
    </cfRule>
    <cfRule type="expression" dxfId="165" priority="295">
      <formula>I50="Προδημοπρασιακός"</formula>
    </cfRule>
  </conditionalFormatting>
  <conditionalFormatting sqref="H41">
    <cfRule type="cellIs" dxfId="164" priority="260" operator="lessThan">
      <formula>0</formula>
    </cfRule>
  </conditionalFormatting>
  <conditionalFormatting sqref="I41:CA41">
    <cfRule type="expression" dxfId="163" priority="233">
      <formula>I41="Προπαρασκευαστικό Υποέργο"</formula>
    </cfRule>
    <cfRule type="expression" dxfId="162" priority="256">
      <formula>I41="Προσυμβατικός"</formula>
    </cfRule>
    <cfRule type="expression" dxfId="161" priority="259">
      <formula>I41=100</formula>
    </cfRule>
    <cfRule type="expression" dxfId="160" priority="261">
      <formula>I41="Προδημοπρασιακός"</formula>
    </cfRule>
  </conditionalFormatting>
  <conditionalFormatting sqref="H33">
    <cfRule type="cellIs" dxfId="159" priority="231" operator="lessThan">
      <formula>0</formula>
    </cfRule>
  </conditionalFormatting>
  <conditionalFormatting sqref="I33:CA33">
    <cfRule type="expression" dxfId="158" priority="204">
      <formula>I33="Προπαρασκευαστικό Υποέργο"</formula>
    </cfRule>
    <cfRule type="expression" dxfId="157" priority="227">
      <formula>I33="Προσυμβατικός"</formula>
    </cfRule>
    <cfRule type="expression" dxfId="156" priority="230">
      <formula>I33=100</formula>
    </cfRule>
    <cfRule type="expression" dxfId="155" priority="232">
      <formula>I33="Προδημοπρασιακός"</formula>
    </cfRule>
  </conditionalFormatting>
  <conditionalFormatting sqref="H25">
    <cfRule type="cellIs" dxfId="154" priority="202" operator="lessThan">
      <formula>0</formula>
    </cfRule>
  </conditionalFormatting>
  <conditionalFormatting sqref="I25:CA25">
    <cfRule type="expression" dxfId="153" priority="175">
      <formula>I25="Προπαρασκευαστικό Υποέργο"</formula>
    </cfRule>
    <cfRule type="expression" dxfId="152" priority="198">
      <formula>I25="Προσυμβατικός"</formula>
    </cfRule>
    <cfRule type="expression" dxfId="151" priority="201">
      <formula>I25=100</formula>
    </cfRule>
    <cfRule type="expression" dxfId="150" priority="203">
      <formula>I25="Προδημοπρασιακός"</formula>
    </cfRule>
  </conditionalFormatting>
  <conditionalFormatting sqref="H17 H19:H23">
    <cfRule type="cellIs" dxfId="149" priority="173" operator="lessThan">
      <formula>0</formula>
    </cfRule>
  </conditionalFormatting>
  <conditionalFormatting sqref="I19:CA20">
    <cfRule type="expression" dxfId="148" priority="170">
      <formula>I19=100</formula>
    </cfRule>
    <cfRule type="expression" dxfId="147" priority="171">
      <formula>I19="Δημοπράτηση"</formula>
    </cfRule>
  </conditionalFormatting>
  <conditionalFormatting sqref="I17:CA17 I19:CA20">
    <cfRule type="expression" dxfId="146" priority="146">
      <formula>I17="Προπαρασκευαστικό Υποέργο"</formula>
    </cfRule>
    <cfRule type="expression" dxfId="145" priority="169">
      <formula>I17="Προσυμβατικός"</formula>
    </cfRule>
    <cfRule type="expression" dxfId="144" priority="172">
      <formula>I17=100</formula>
    </cfRule>
    <cfRule type="expression" dxfId="143" priority="174">
      <formula>I17="Προδημοπρασιακός"</formula>
    </cfRule>
  </conditionalFormatting>
  <conditionalFormatting sqref="I21:CA21">
    <cfRule type="expression" dxfId="142" priority="165">
      <formula>I21=100</formula>
    </cfRule>
    <cfRule type="expression" dxfId="141" priority="166">
      <formula>I21="Δημοπράτηση"</formula>
    </cfRule>
  </conditionalFormatting>
  <conditionalFormatting sqref="I21:CA21">
    <cfRule type="expression" dxfId="140" priority="164">
      <formula>I21="Σύμβαση"</formula>
    </cfRule>
    <cfRule type="expression" dxfId="139" priority="167">
      <formula>I21=100</formula>
    </cfRule>
    <cfRule type="expression" dxfId="138" priority="168">
      <formula>I21="Προδημοπρασιακός"</formula>
    </cfRule>
  </conditionalFormatting>
  <conditionalFormatting sqref="I22:CA22">
    <cfRule type="expression" dxfId="137" priority="158">
      <formula>I22="Υλοποίηση"</formula>
    </cfRule>
    <cfRule type="expression" dxfId="136" priority="160">
      <formula>I22=100</formula>
    </cfRule>
    <cfRule type="expression" dxfId="135" priority="161">
      <formula>I22="Δημοπράτηση"</formula>
    </cfRule>
  </conditionalFormatting>
  <conditionalFormatting sqref="I22:CA22">
    <cfRule type="expression" dxfId="134" priority="159">
      <formula>I22="Σύμβαση"</formula>
    </cfRule>
    <cfRule type="expression" dxfId="133" priority="162">
      <formula>I22=100</formula>
    </cfRule>
    <cfRule type="expression" dxfId="132" priority="163">
      <formula>I22="Προδημοπρασιακός"</formula>
    </cfRule>
  </conditionalFormatting>
  <conditionalFormatting sqref="I23:CA23">
    <cfRule type="expression" dxfId="131" priority="151">
      <formula>I23="Ολοκλήρωση"</formula>
    </cfRule>
    <cfRule type="expression" dxfId="130" priority="152">
      <formula>I23="Υλοποίηση"</formula>
    </cfRule>
    <cfRule type="expression" dxfId="129" priority="154">
      <formula>I23=100</formula>
    </cfRule>
    <cfRule type="expression" dxfId="128" priority="155">
      <formula>I23="Δημοπράτηση"</formula>
    </cfRule>
  </conditionalFormatting>
  <conditionalFormatting sqref="I23:CA23">
    <cfRule type="expression" dxfId="127" priority="153">
      <formula>I23="Σύμβαση"</formula>
    </cfRule>
    <cfRule type="expression" dxfId="126" priority="156">
      <formula>I23=100</formula>
    </cfRule>
    <cfRule type="expression" dxfId="125" priority="157">
      <formula>I23="Προδημοπρασιακός"</formula>
    </cfRule>
  </conditionalFormatting>
  <conditionalFormatting sqref="H18">
    <cfRule type="cellIs" dxfId="124" priority="149" operator="lessThan">
      <formula>0</formula>
    </cfRule>
  </conditionalFormatting>
  <conditionalFormatting sqref="I18:CA18">
    <cfRule type="expression" dxfId="123" priority="147">
      <formula>I18="Προσυμβατικός"</formula>
    </cfRule>
    <cfRule type="expression" dxfId="122" priority="148">
      <formula>I18=100</formula>
    </cfRule>
    <cfRule type="expression" dxfId="121" priority="150">
      <formula>I18="Προδημοπρασιακός"</formula>
    </cfRule>
  </conditionalFormatting>
  <conditionalFormatting sqref="H9">
    <cfRule type="cellIs" dxfId="120" priority="144" operator="lessThan">
      <formula>0</formula>
    </cfRule>
  </conditionalFormatting>
  <conditionalFormatting sqref="I9:CA9">
    <cfRule type="expression" dxfId="119" priority="117">
      <formula>I9="Προπαρασκευαστικό Υποέργο"</formula>
    </cfRule>
    <cfRule type="expression" dxfId="118" priority="140">
      <formula>I9="Προσυμβατικός"</formula>
    </cfRule>
    <cfRule type="expression" dxfId="117" priority="143">
      <formula>I9=100</formula>
    </cfRule>
    <cfRule type="expression" dxfId="116" priority="145">
      <formula>I9="Προδημοπρασιακός"</formula>
    </cfRule>
  </conditionalFormatting>
  <conditionalFormatting sqref="H43:H47">
    <cfRule type="cellIs" dxfId="115" priority="115" operator="lessThan">
      <formula>0</formula>
    </cfRule>
  </conditionalFormatting>
  <conditionalFormatting sqref="I43:CA44">
    <cfRule type="expression" dxfId="114" priority="112">
      <formula>I43=100</formula>
    </cfRule>
    <cfRule type="expression" dxfId="113" priority="113">
      <formula>I43="Δημοπράτηση"</formula>
    </cfRule>
  </conditionalFormatting>
  <conditionalFormatting sqref="I43:CA44">
    <cfRule type="expression" dxfId="112" priority="88">
      <formula>I43="Προπαρασκευαστικό Υποέργο"</formula>
    </cfRule>
    <cfRule type="expression" dxfId="111" priority="111">
      <formula>I43="Προσυμβατικός"</formula>
    </cfRule>
    <cfRule type="expression" dxfId="110" priority="114">
      <formula>I43=100</formula>
    </cfRule>
    <cfRule type="expression" dxfId="109" priority="116">
      <formula>I43="Προδημοπρασιακός"</formula>
    </cfRule>
  </conditionalFormatting>
  <conditionalFormatting sqref="I45:CA45">
    <cfRule type="expression" dxfId="108" priority="107">
      <formula>I45=100</formula>
    </cfRule>
    <cfRule type="expression" dxfId="107" priority="108">
      <formula>I45="Δημοπράτηση"</formula>
    </cfRule>
  </conditionalFormatting>
  <conditionalFormatting sqref="I45:CA45">
    <cfRule type="expression" dxfId="106" priority="106">
      <formula>I45="Σύμβαση"</formula>
    </cfRule>
    <cfRule type="expression" dxfId="105" priority="109">
      <formula>I45=100</formula>
    </cfRule>
    <cfRule type="expression" dxfId="104" priority="110">
      <formula>I45="Προδημοπρασιακός"</formula>
    </cfRule>
  </conditionalFormatting>
  <conditionalFormatting sqref="I46:CA46">
    <cfRule type="expression" dxfId="103" priority="100">
      <formula>I46="Υλοποίηση"</formula>
    </cfRule>
    <cfRule type="expression" dxfId="102" priority="102">
      <formula>I46=100</formula>
    </cfRule>
    <cfRule type="expression" dxfId="101" priority="103">
      <formula>I46="Δημοπράτηση"</formula>
    </cfRule>
  </conditionalFormatting>
  <conditionalFormatting sqref="I46:CA46">
    <cfRule type="expression" dxfId="100" priority="101">
      <formula>I46="Σύμβαση"</formula>
    </cfRule>
    <cfRule type="expression" dxfId="99" priority="104">
      <formula>I46=100</formula>
    </cfRule>
    <cfRule type="expression" dxfId="98" priority="105">
      <formula>I46="Προδημοπρασιακός"</formula>
    </cfRule>
  </conditionalFormatting>
  <conditionalFormatting sqref="I47:CA47">
    <cfRule type="expression" dxfId="97" priority="93">
      <formula>I47="Ολοκλήρωση"</formula>
    </cfRule>
    <cfRule type="expression" dxfId="96" priority="94">
      <formula>I47="Υλοποίηση"</formula>
    </cfRule>
    <cfRule type="expression" dxfId="95" priority="96">
      <formula>I47=100</formula>
    </cfRule>
    <cfRule type="expression" dxfId="94" priority="97">
      <formula>I47="Δημοπράτηση"</formula>
    </cfRule>
  </conditionalFormatting>
  <conditionalFormatting sqref="I47:CA47">
    <cfRule type="expression" dxfId="93" priority="95">
      <formula>I47="Σύμβαση"</formula>
    </cfRule>
    <cfRule type="expression" dxfId="92" priority="98">
      <formula>I47=100</formula>
    </cfRule>
    <cfRule type="expression" dxfId="91" priority="99">
      <formula>I47="Προδημοπρασιακός"</formula>
    </cfRule>
  </conditionalFormatting>
  <conditionalFormatting sqref="H42">
    <cfRule type="cellIs" dxfId="90" priority="91" operator="lessThan">
      <formula>0</formula>
    </cfRule>
  </conditionalFormatting>
  <conditionalFormatting sqref="I42:CA42">
    <cfRule type="expression" dxfId="89" priority="89">
      <formula>I42="Προσυμβατικός"</formula>
    </cfRule>
    <cfRule type="expression" dxfId="88" priority="90">
      <formula>I42=100</formula>
    </cfRule>
    <cfRule type="expression" dxfId="87" priority="92">
      <formula>I42="Προδημοπρασιακός"</formula>
    </cfRule>
  </conditionalFormatting>
  <conditionalFormatting sqref="H35:H39">
    <cfRule type="cellIs" dxfId="86" priority="86" operator="lessThan">
      <formula>0</formula>
    </cfRule>
  </conditionalFormatting>
  <conditionalFormatting sqref="I35:CA36">
    <cfRule type="expression" dxfId="85" priority="83">
      <formula>I35=100</formula>
    </cfRule>
    <cfRule type="expression" dxfId="84" priority="84">
      <formula>I35="Δημοπράτηση"</formula>
    </cfRule>
  </conditionalFormatting>
  <conditionalFormatting sqref="I35:CA36">
    <cfRule type="expression" dxfId="83" priority="59">
      <formula>I35="Προπαρασκευαστικό Υποέργο"</formula>
    </cfRule>
    <cfRule type="expression" dxfId="82" priority="82">
      <formula>I35="Προσυμβατικός"</formula>
    </cfRule>
    <cfRule type="expression" dxfId="81" priority="85">
      <formula>I35=100</formula>
    </cfRule>
    <cfRule type="expression" dxfId="80" priority="87">
      <formula>I35="Προδημοπρασιακός"</formula>
    </cfRule>
  </conditionalFormatting>
  <conditionalFormatting sqref="I37:CA37">
    <cfRule type="expression" dxfId="79" priority="78">
      <formula>I37=100</formula>
    </cfRule>
    <cfRule type="expression" dxfId="78" priority="79">
      <formula>I37="Δημοπράτηση"</formula>
    </cfRule>
  </conditionalFormatting>
  <conditionalFormatting sqref="I37:CA37">
    <cfRule type="expression" dxfId="77" priority="77">
      <formula>I37="Σύμβαση"</formula>
    </cfRule>
    <cfRule type="expression" dxfId="76" priority="80">
      <formula>I37=100</formula>
    </cfRule>
    <cfRule type="expression" dxfId="75" priority="81">
      <formula>I37="Προδημοπρασιακός"</formula>
    </cfRule>
  </conditionalFormatting>
  <conditionalFormatting sqref="I38:CA38">
    <cfRule type="expression" dxfId="74" priority="71">
      <formula>I38="Υλοποίηση"</formula>
    </cfRule>
    <cfRule type="expression" dxfId="73" priority="73">
      <formula>I38=100</formula>
    </cfRule>
    <cfRule type="expression" dxfId="72" priority="74">
      <formula>I38="Δημοπράτηση"</formula>
    </cfRule>
  </conditionalFormatting>
  <conditionalFormatting sqref="I38:CA38">
    <cfRule type="expression" dxfId="71" priority="72">
      <formula>I38="Σύμβαση"</formula>
    </cfRule>
    <cfRule type="expression" dxfId="70" priority="75">
      <formula>I38=100</formula>
    </cfRule>
    <cfRule type="expression" dxfId="69" priority="76">
      <formula>I38="Προδημοπρασιακός"</formula>
    </cfRule>
  </conditionalFormatting>
  <conditionalFormatting sqref="I39:CA39">
    <cfRule type="expression" dxfId="68" priority="64">
      <formula>I39="Ολοκλήρωση"</formula>
    </cfRule>
    <cfRule type="expression" dxfId="67" priority="65">
      <formula>I39="Υλοποίηση"</formula>
    </cfRule>
    <cfRule type="expression" dxfId="66" priority="67">
      <formula>I39=100</formula>
    </cfRule>
    <cfRule type="expression" dxfId="65" priority="68">
      <formula>I39="Δημοπράτηση"</formula>
    </cfRule>
  </conditionalFormatting>
  <conditionalFormatting sqref="I39:CA39">
    <cfRule type="expression" dxfId="64" priority="66">
      <formula>I39="Σύμβαση"</formula>
    </cfRule>
    <cfRule type="expression" dxfId="63" priority="69">
      <formula>I39=100</formula>
    </cfRule>
    <cfRule type="expression" dxfId="62" priority="70">
      <formula>I39="Προδημοπρασιακός"</formula>
    </cfRule>
  </conditionalFormatting>
  <conditionalFormatting sqref="H34">
    <cfRule type="cellIs" dxfId="61" priority="62" operator="lessThan">
      <formula>0</formula>
    </cfRule>
  </conditionalFormatting>
  <conditionalFormatting sqref="I34:CA34">
    <cfRule type="expression" dxfId="60" priority="60">
      <formula>I34="Προσυμβατικός"</formula>
    </cfRule>
    <cfRule type="expression" dxfId="59" priority="61">
      <formula>I34=100</formula>
    </cfRule>
    <cfRule type="expression" dxfId="58" priority="63">
      <formula>I34="Προδημοπρασιακός"</formula>
    </cfRule>
  </conditionalFormatting>
  <conditionalFormatting sqref="H27:H31">
    <cfRule type="cellIs" dxfId="57" priority="57" operator="lessThan">
      <formula>0</formula>
    </cfRule>
  </conditionalFormatting>
  <conditionalFormatting sqref="I27:CA28">
    <cfRule type="expression" dxfId="56" priority="54">
      <formula>I27=100</formula>
    </cfRule>
    <cfRule type="expression" dxfId="55" priority="55">
      <formula>I27="Δημοπράτηση"</formula>
    </cfRule>
  </conditionalFormatting>
  <conditionalFormatting sqref="I27:CA28">
    <cfRule type="expression" dxfId="54" priority="30">
      <formula>I27="Προπαρασκευαστικό Υποέργο"</formula>
    </cfRule>
    <cfRule type="expression" dxfId="53" priority="53">
      <formula>I27="Προσυμβατικός"</formula>
    </cfRule>
    <cfRule type="expression" dxfId="52" priority="56">
      <formula>I27=100</formula>
    </cfRule>
    <cfRule type="expression" dxfId="51" priority="58">
      <formula>I27="Προδημοπρασιακός"</formula>
    </cfRule>
  </conditionalFormatting>
  <conditionalFormatting sqref="I29:CA29">
    <cfRule type="expression" dxfId="50" priority="49">
      <formula>I29=100</formula>
    </cfRule>
    <cfRule type="expression" dxfId="49" priority="50">
      <formula>I29="Δημοπράτηση"</formula>
    </cfRule>
  </conditionalFormatting>
  <conditionalFormatting sqref="I29:CA29">
    <cfRule type="expression" dxfId="48" priority="48">
      <formula>I29="Σύμβαση"</formula>
    </cfRule>
    <cfRule type="expression" dxfId="47" priority="51">
      <formula>I29=100</formula>
    </cfRule>
    <cfRule type="expression" dxfId="46" priority="52">
      <formula>I29="Προδημοπρασιακός"</formula>
    </cfRule>
  </conditionalFormatting>
  <conditionalFormatting sqref="I30:CA30">
    <cfRule type="expression" dxfId="45" priority="42">
      <formula>I30="Υλοποίηση"</formula>
    </cfRule>
    <cfRule type="expression" dxfId="44" priority="44">
      <formula>I30=100</formula>
    </cfRule>
    <cfRule type="expression" dxfId="43" priority="45">
      <formula>I30="Δημοπράτηση"</formula>
    </cfRule>
  </conditionalFormatting>
  <conditionalFormatting sqref="I30:CA30">
    <cfRule type="expression" dxfId="42" priority="43">
      <formula>I30="Σύμβαση"</formula>
    </cfRule>
    <cfRule type="expression" dxfId="41" priority="46">
      <formula>I30=100</formula>
    </cfRule>
    <cfRule type="expression" dxfId="40" priority="47">
      <formula>I30="Προδημοπρασιακός"</formula>
    </cfRule>
  </conditionalFormatting>
  <conditionalFormatting sqref="I31:CA31">
    <cfRule type="expression" dxfId="39" priority="35">
      <formula>I31="Ολοκλήρωση"</formula>
    </cfRule>
    <cfRule type="expression" dxfId="38" priority="36">
      <formula>I31="Υλοποίηση"</formula>
    </cfRule>
    <cfRule type="expression" dxfId="37" priority="38">
      <formula>I31=100</formula>
    </cfRule>
    <cfRule type="expression" dxfId="36" priority="39">
      <formula>I31="Δημοπράτηση"</formula>
    </cfRule>
  </conditionalFormatting>
  <conditionalFormatting sqref="I31:CA31">
    <cfRule type="expression" dxfId="35" priority="37">
      <formula>I31="Σύμβαση"</formula>
    </cfRule>
    <cfRule type="expression" dxfId="34" priority="40">
      <formula>I31=100</formula>
    </cfRule>
    <cfRule type="expression" dxfId="33" priority="41">
      <formula>I31="Προδημοπρασιακός"</formula>
    </cfRule>
  </conditionalFormatting>
  <conditionalFormatting sqref="H26">
    <cfRule type="cellIs" dxfId="32" priority="33" operator="lessThan">
      <formula>0</formula>
    </cfRule>
  </conditionalFormatting>
  <conditionalFormatting sqref="I26:CA26">
    <cfRule type="expression" dxfId="31" priority="31">
      <formula>I26="Προσυμβατικός"</formula>
    </cfRule>
    <cfRule type="expression" dxfId="30" priority="32">
      <formula>I26=100</formula>
    </cfRule>
    <cfRule type="expression" dxfId="29" priority="34">
      <formula>I26="Προδημοπρασιακός"</formula>
    </cfRule>
  </conditionalFormatting>
  <conditionalFormatting sqref="H11:H15">
    <cfRule type="cellIs" dxfId="28" priority="28" operator="lessThan">
      <formula>0</formula>
    </cfRule>
  </conditionalFormatting>
  <conditionalFormatting sqref="I11:CA12">
    <cfRule type="expression" dxfId="27" priority="25">
      <formula>I11=100</formula>
    </cfRule>
    <cfRule type="expression" dxfId="26" priority="26">
      <formula>I11="Δημοπράτηση"</formula>
    </cfRule>
  </conditionalFormatting>
  <conditionalFormatting sqref="I11:CA12">
    <cfRule type="expression" dxfId="25" priority="1">
      <formula>I11="Προπαρασκευαστικό Υποέργο"</formula>
    </cfRule>
    <cfRule type="expression" dxfId="24" priority="24">
      <formula>I11="Προσυμβατικός"</formula>
    </cfRule>
    <cfRule type="expression" dxfId="23" priority="27">
      <formula>I11=100</formula>
    </cfRule>
    <cfRule type="expression" dxfId="22" priority="29">
      <formula>I11="Προδημοπρασιακός"</formula>
    </cfRule>
  </conditionalFormatting>
  <conditionalFormatting sqref="I13:CA13">
    <cfRule type="expression" dxfId="21" priority="20">
      <formula>I13=100</formula>
    </cfRule>
    <cfRule type="expression" dxfId="20" priority="21">
      <formula>I13="Δημοπράτηση"</formula>
    </cfRule>
  </conditionalFormatting>
  <conditionalFormatting sqref="I13:CA13">
    <cfRule type="expression" dxfId="19" priority="19">
      <formula>I13="Σύμβαση"</formula>
    </cfRule>
    <cfRule type="expression" dxfId="18" priority="22">
      <formula>I13=100</formula>
    </cfRule>
    <cfRule type="expression" dxfId="17" priority="23">
      <formula>I13="Προδημοπρασιακός"</formula>
    </cfRule>
  </conditionalFormatting>
  <conditionalFormatting sqref="I14:CA14">
    <cfRule type="expression" dxfId="16" priority="13">
      <formula>I14="Υλοποίηση"</formula>
    </cfRule>
    <cfRule type="expression" dxfId="15" priority="15">
      <formula>I14=100</formula>
    </cfRule>
    <cfRule type="expression" dxfId="14" priority="16">
      <formula>I14="Δημοπράτηση"</formula>
    </cfRule>
  </conditionalFormatting>
  <conditionalFormatting sqref="I14:CA14">
    <cfRule type="expression" dxfId="13" priority="14">
      <formula>I14="Σύμβαση"</formula>
    </cfRule>
    <cfRule type="expression" dxfId="12" priority="17">
      <formula>I14=100</formula>
    </cfRule>
    <cfRule type="expression" dxfId="11" priority="18">
      <formula>I14="Προδημοπρασιακός"</formula>
    </cfRule>
  </conditionalFormatting>
  <conditionalFormatting sqref="I15:CA15">
    <cfRule type="expression" dxfId="10" priority="6">
      <formula>I15="Ολοκλήρωση"</formula>
    </cfRule>
    <cfRule type="expression" dxfId="9" priority="7">
      <formula>I15="Υλοποίηση"</formula>
    </cfRule>
    <cfRule type="expression" dxfId="8" priority="9">
      <formula>I15=100</formula>
    </cfRule>
    <cfRule type="expression" dxfId="7" priority="10">
      <formula>I15="Δημοπράτηση"</formula>
    </cfRule>
  </conditionalFormatting>
  <conditionalFormatting sqref="I15:CA15">
    <cfRule type="expression" dxfId="6" priority="8">
      <formula>I15="Σύμβαση"</formula>
    </cfRule>
    <cfRule type="expression" dxfId="5" priority="11">
      <formula>I15=100</formula>
    </cfRule>
    <cfRule type="expression" dxfId="4" priority="12">
      <formula>I15="Προδημοπρασιακός"</formula>
    </cfRule>
  </conditionalFormatting>
  <conditionalFormatting sqref="H10">
    <cfRule type="cellIs" dxfId="3" priority="4" operator="lessThan">
      <formula>0</formula>
    </cfRule>
  </conditionalFormatting>
  <conditionalFormatting sqref="I10:CA10">
    <cfRule type="expression" dxfId="2" priority="2">
      <formula>I10="Προσυμβατικός"</formula>
    </cfRule>
    <cfRule type="expression" dxfId="1" priority="3">
      <formula>I10=100</formula>
    </cfRule>
    <cfRule type="expression" dxfId="0" priority="5">
      <formula>I10="Προδημοπρασιακός"</formula>
    </cfRule>
  </conditionalFormatting>
  <dataValidations xWindow="199" yWindow="715" count="11">
    <dataValidation allowBlank="1" showInputMessage="1" showErrorMessage="1" prompt="Συμπληρώστε ημερομηνία Έναρξης Πράξεων " sqref="E6" xr:uid="{00000000-0002-0000-0000-000000000000}"/>
    <dataValidation allowBlank="1" showErrorMessage="1" sqref="A2:C2" xr:uid="{00000000-0002-0000-0000-000002000000}"/>
    <dataValidation allowBlank="1" showInputMessage="1" showErrorMessage="1" prompt="Εισάγετε μήνα και έτος έναρξης της διαδικασίας. Οι ημερομηνίες είναι ενδεικτικές αλλά βοηθούν στην καλύτερη αποτύπωση  της ΔΙΑΡΚΕΙΑΣ Προετοιμασίας και Υλοποίησης της Δράσης. _x000a_" sqref="F8:G8" xr:uid="{00000000-0002-0000-0000-000003000000}"/>
    <dataValidation allowBlank="1" showInputMessage="1" showErrorMessage="1" prompt="Αυτόματος υπολογισμός μηνών διάρκειας διαδικασίας Υλοποίησης της Δράσης" sqref="H8" xr:uid="{00000000-0002-0000-0000-000005000000}"/>
    <dataValidation allowBlank="1" showInputMessage="1" showErrorMessage="1" prompt="Μεταφέρετε τον τίτλο της Δράσης όπως περιλαμβάνεται στο υποβληθέν Σχέδιο Δράσης" sqref="D114:D134 D102:D107 D72:D86 D88:D93 D100 D64 D56 D48 D40 D32 D24 D16" xr:uid="{00000000-0002-0000-0000-000006000000}"/>
    <dataValidation allowBlank="1" showInputMessage="1" showErrorMessage="1" prompt="Περιγράφονται τα βασικά  Βήματα &amp; Διαδικασίες Ελέγχου Δημόσιων Συμβάσεων. Ο χρονοπρογραμματισμός θα πρέπει να είναι ρεαλιστικός και σύμφωνος με πρότερη εμπειρία σε υλοποίηση δημοσίων συμβάσεων" sqref="E8" xr:uid="{00000000-0002-0000-0000-000007000000}"/>
    <dataValidation allowBlank="1" showInputMessage="1" showErrorMessage="1" prompt="Do not change anything in this column" sqref="B8" xr:uid="{00000000-0002-0000-0000-000009000000}"/>
    <dataValidation allowBlank="1" showInputMessage="1" showErrorMessage="1" prompt="Αυτόματος υπολογισμός της ΣΥΝΟΛΙΚΗΣ διάρκειας της Δράσης" sqref="H65 H101 H73 H115 H87 H57 H49 H41 H33 H25 H17 H9" xr:uid="{55E8218B-936D-4F3C-9896-10F74A2437BC}"/>
    <dataValidation allowBlank="1" showInputMessage="1" showErrorMessage="1" prompt="Αυτόματη συμπλήρωση ημερομηνίας" sqref="F65:G65 F101:G101 F73:G73 F115:G115 F87:G87 F57:G57 F49:G49 F41:G41 F33:G33 F25:G25 F17:G17 F9:G9" xr:uid="{EAA1531F-5A1B-440B-B428-38D2754D810A}"/>
    <dataValidation allowBlank="1" showInputMessage="1" showErrorMessage="1" prompt="Μεταφέρετε τον τίτλο της Πράξης όπως περιλαμβάνεται στο υποβληθέν Σχέδιο Δράσης" sqref="C66:D71 C122:C127 C58:D63 C50:D55 C26:D31 C42:D47 C34:D39 C18:D23 C8:D8 C10:D15" xr:uid="{3CC7B457-0C25-4C8A-93AA-CE4254255372}"/>
    <dataValidation allowBlank="1" showInputMessage="1" showErrorMessage="1" prompt="Μεταφέρετε τον τίτλο του Υποέργου όπως περιλαμβάνεται στο υποβληθέν Σχέδιο Δράσης" sqref="C108:D113 D122:D127 C80:D85 C94:D99" xr:uid="{86C00801-989C-4789-A83A-E0626A9C75BF}"/>
  </dataValidations>
  <pageMargins left="0.23622047244094491" right="0.23622047244094491" top="0.74803149606299213" bottom="0.74803149606299213" header="0.31496062992125984" footer="0.31496062992125984"/>
  <pageSetup paperSize="9" scale="70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199" yWindow="715" count="1">
        <x14:dataValidation type="list" allowBlank="1" showInputMessage="1" showErrorMessage="1" prompt="Επιλέξτε τον Δήμο σας_x000a_" xr:uid="{00000000-0002-0000-0000-000001000000}">
          <x14:formula1>
            <xm:f>Sheet1!$A$2:$A$11</xm:f>
          </x14:formula1>
          <xm:sqref>E4:H4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C09FC-38C9-4CC5-8DAA-651F249DF2C1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42D26-FE37-4FBD-94CA-07C7104CEE1C}">
  <dimension ref="A2:A11"/>
  <sheetViews>
    <sheetView workbookViewId="0">
      <selection activeCell="A3" sqref="A3"/>
    </sheetView>
  </sheetViews>
  <sheetFormatPr defaultRowHeight="14.4" x14ac:dyDescent="0.3"/>
  <cols>
    <col min="1" max="1" width="47.6640625" customWidth="1"/>
  </cols>
  <sheetData>
    <row r="2" spans="1:1" x14ac:dyDescent="0.3">
      <c r="A2" t="s">
        <v>31</v>
      </c>
    </row>
    <row r="3" spans="1:1" x14ac:dyDescent="0.3">
      <c r="A3" t="s">
        <v>5</v>
      </c>
    </row>
    <row r="4" spans="1:1" x14ac:dyDescent="0.3">
      <c r="A4" t="s">
        <v>6</v>
      </c>
    </row>
    <row r="5" spans="1:1" x14ac:dyDescent="0.3">
      <c r="A5" t="s">
        <v>7</v>
      </c>
    </row>
    <row r="6" spans="1:1" x14ac:dyDescent="0.3">
      <c r="A6" t="s">
        <v>13</v>
      </c>
    </row>
    <row r="7" spans="1:1" x14ac:dyDescent="0.3">
      <c r="A7" t="s">
        <v>14</v>
      </c>
    </row>
    <row r="8" spans="1:1" x14ac:dyDescent="0.3">
      <c r="A8" t="s">
        <v>15</v>
      </c>
    </row>
    <row r="9" spans="1:1" x14ac:dyDescent="0.3">
      <c r="A9" t="s">
        <v>16</v>
      </c>
    </row>
    <row r="10" spans="1:1" x14ac:dyDescent="0.3">
      <c r="A10" t="s">
        <v>17</v>
      </c>
    </row>
    <row r="11" spans="1:1" x14ac:dyDescent="0.3">
      <c r="A11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Χρονοδιάγραμμα Δράσεων</vt:lpstr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Anthi Stamoulou</cp:lastModifiedBy>
  <cp:lastPrinted>2024-06-26T05:07:22Z</cp:lastPrinted>
  <dcterms:created xsi:type="dcterms:W3CDTF">2019-06-14T08:34:37Z</dcterms:created>
  <dcterms:modified xsi:type="dcterms:W3CDTF">2024-06-26T11:48:38Z</dcterms:modified>
</cp:coreProperties>
</file>