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-ilion\TDS\ΘΕΜΑΤΑ ΔΗΜΟΤΙΚΟΥ ΣΥΜΒΟΥΛΙΟΥ\2026\6η ΣΥΝΕΔΡΙΑΣΗ\"/>
    </mc:Choice>
  </mc:AlternateContent>
  <xr:revisionPtr revIDLastSave="0" documentId="8_{8ACB43EB-C10F-4266-9978-4598C773CE9C}" xr6:coauthVersionLast="36" xr6:coauthVersionMax="36" xr10:uidLastSave="{00000000-0000-0000-0000-000000000000}"/>
  <bookViews>
    <workbookView xWindow="0" yWindow="0" windowWidth="23040" windowHeight="9060" tabRatio="830" xr2:uid="{00000000-000D-0000-FFFF-FFFF00000000}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3" l="1"/>
  <c r="C2" i="5" l="1"/>
  <c r="D51" i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S27" i="1" s="1"/>
  <c r="B6" i="13" s="1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K14" i="8"/>
  <c r="J14" i="8"/>
  <c r="I14" i="8"/>
  <c r="I47" i="8" s="1"/>
  <c r="G14" i="8"/>
  <c r="F14" i="8"/>
  <c r="E14" i="8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H22" i="6"/>
  <c r="L22" i="6" s="1"/>
  <c r="P22" i="6" s="1"/>
  <c r="T22" i="6" s="1"/>
  <c r="U22" i="6" s="1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N14" i="6"/>
  <c r="M14" i="6"/>
  <c r="K14" i="6"/>
  <c r="J14" i="6"/>
  <c r="I14" i="6"/>
  <c r="G14" i="6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H34" i="5"/>
  <c r="L34" i="5" s="1"/>
  <c r="P34" i="5" s="1"/>
  <c r="T34" i="5" s="1"/>
  <c r="U34" i="5" s="1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R14" i="5"/>
  <c r="Q14" i="5"/>
  <c r="O14" i="5"/>
  <c r="N14" i="5"/>
  <c r="M14" i="5"/>
  <c r="K14" i="5"/>
  <c r="J14" i="5"/>
  <c r="I14" i="5"/>
  <c r="G14" i="5"/>
  <c r="F14" i="5"/>
  <c r="E14" i="5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M47" i="8" l="1"/>
  <c r="E47" i="8"/>
  <c r="O47" i="6"/>
  <c r="G47" i="6"/>
  <c r="Q47" i="5"/>
  <c r="E47" i="5"/>
  <c r="O47" i="5"/>
  <c r="S47" i="5"/>
  <c r="M47" i="5"/>
  <c r="I47" i="5"/>
  <c r="F47" i="5"/>
  <c r="K47" i="5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H47" i="8" s="1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5" l="1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Q46" i="4"/>
  <c r="D47" i="4"/>
  <c r="K26" i="4"/>
  <c r="K28" i="4" s="1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M48" i="4" s="1"/>
  <c r="R46" i="4"/>
  <c r="H5" i="4"/>
  <c r="O26" i="4"/>
  <c r="O28" i="4" s="1"/>
  <c r="Q26" i="4"/>
  <c r="Q28" i="4" s="1"/>
  <c r="P15" i="4"/>
  <c r="L14" i="4"/>
  <c r="T31" i="4"/>
  <c r="P32" i="4"/>
  <c r="T32" i="4" s="1"/>
  <c r="U32" i="4" s="1"/>
  <c r="L30" i="4"/>
  <c r="T39" i="4"/>
  <c r="T6" i="4"/>
  <c r="P40" i="4"/>
  <c r="T40" i="4" s="1"/>
  <c r="U40" i="4" s="1"/>
  <c r="D46" i="4"/>
  <c r="D48" i="4" s="1"/>
  <c r="G47" i="4"/>
  <c r="K47" i="4"/>
  <c r="O47" i="4"/>
  <c r="S47" i="4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J48" i="4" l="1"/>
  <c r="E48" i="4"/>
  <c r="I48" i="4"/>
  <c r="K48" i="4"/>
  <c r="S48" i="4"/>
  <c r="O48" i="4"/>
  <c r="G48" i="4"/>
  <c r="U38" i="8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L48" i="4" s="1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40" i="3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E6" i="1" s="1"/>
  <c r="F6" i="3"/>
  <c r="G6" i="3"/>
  <c r="D6" i="3"/>
  <c r="D6" i="1" s="1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S47" i="3" l="1"/>
  <c r="D46" i="3"/>
  <c r="D47" i="3"/>
  <c r="N47" i="3"/>
  <c r="H38" i="3"/>
  <c r="S46" i="3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S48" i="3" l="1"/>
  <c r="D48" i="3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N46" i="2"/>
  <c r="J46" i="2"/>
  <c r="P30" i="2"/>
  <c r="H14" i="2"/>
  <c r="T32" i="2"/>
  <c r="U32" i="2" s="1"/>
  <c r="T40" i="2"/>
  <c r="U40" i="2" s="1"/>
  <c r="L38" i="2"/>
  <c r="L30" i="2"/>
  <c r="U15" i="2"/>
  <c r="N48" i="2" l="1"/>
  <c r="R48" i="2"/>
  <c r="Q48" i="2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U16" i="2"/>
  <c r="T14" i="2"/>
  <c r="B4" i="13" l="1"/>
  <c r="T48" i="3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<sst xmlns="http://schemas.openxmlformats.org/spreadsheetml/2006/main" count="1267" uniqueCount="666">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</sst>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_-;\-* #,##0.00_-;_-* &quot;-&quot;??_-;_-@_-"/>
    <numFmt numFmtId="166" formatCode="_-* #,##0\ _€_-;\-* #,##0\ _€_-;_-* &quot;-&quot;??\ _€_-;_-@_-"/>
    <numFmt numFmtId="167" formatCode="d/m;@"/>
    <numFmt numFmtId="168" formatCode="#,##0_ ;\-#,##0\ "/>
    <numFmt numFmtId="169" formatCode="0;\-0;;@"/>
  </numFmts>
  <fonts count="5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0" fillId="0" borderId="0"/>
  </cellStyleXfs>
  <cellXfs count="18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6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8" fontId="3" fillId="5" borderId="1" xfId="1" applyNumberFormat="1" applyFont="1" applyFill="1" applyBorder="1" applyAlignment="1">
      <alignment horizontal="right" wrapText="1"/>
    </xf>
    <xf numFmtId="168" fontId="4" fillId="4" borderId="1" xfId="1" applyNumberFormat="1" applyFont="1" applyFill="1" applyBorder="1" applyAlignment="1" applyProtection="1">
      <alignment horizontal="right" wrapText="1"/>
    </xf>
    <xf numFmtId="168" fontId="5" fillId="11" borderId="1" xfId="1" applyNumberFormat="1" applyFont="1" applyFill="1" applyBorder="1" applyAlignment="1">
      <alignment horizontal="right" wrapText="1"/>
    </xf>
    <xf numFmtId="168" fontId="3" fillId="7" borderId="1" xfId="1" applyNumberFormat="1" applyFont="1" applyFill="1" applyBorder="1" applyAlignment="1">
      <alignment horizontal="right" wrapText="1"/>
    </xf>
    <xf numFmtId="168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8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7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6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8" fontId="3" fillId="5" borderId="24" xfId="1" applyNumberFormat="1" applyFont="1" applyFill="1" applyBorder="1" applyAlignment="1">
      <alignment horizontal="right" wrapText="1"/>
    </xf>
    <xf numFmtId="168" fontId="4" fillId="4" borderId="24" xfId="1" applyNumberFormat="1" applyFont="1" applyFill="1" applyBorder="1" applyAlignment="1">
      <alignment horizontal="right" wrapText="1"/>
    </xf>
    <xf numFmtId="168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8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8" fontId="46" fillId="4" borderId="1" xfId="1" applyNumberFormat="1" applyFont="1" applyFill="1" applyBorder="1" applyAlignment="1" applyProtection="1">
      <alignment horizontal="right" wrapText="1"/>
    </xf>
    <xf numFmtId="168" fontId="5" fillId="5" borderId="1" xfId="1" applyNumberFormat="1" applyFont="1" applyFill="1" applyBorder="1" applyAlignment="1">
      <alignment horizontal="right" wrapText="1"/>
    </xf>
    <xf numFmtId="168" fontId="46" fillId="4" borderId="24" xfId="1" applyNumberFormat="1" applyFont="1" applyFill="1" applyBorder="1" applyAlignment="1" applyProtection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8" fontId="46" fillId="4" borderId="1" xfId="1" applyNumberFormat="1" applyFont="1" applyFill="1" applyBorder="1" applyAlignment="1">
      <alignment horizontal="right" wrapText="1"/>
    </xf>
    <xf numFmtId="168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9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7" xr:uid="{FE9B67D4-1020-441E-8B01-9A580BE06B4D}"/>
    <cellStyle name="Κανονικό 2 14" xfId="3" xr:uid="{00000000-0005-0000-0000-000002000000}"/>
    <cellStyle name="Κανονικό 2 19" xfId="56" xr:uid="{C05478DD-9EAC-419D-9D91-43488C1BF1EF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260F5-B02B-4E48-A5AE-E5D055F1DD2A}" name="Πίνακας1" displayName="Πίνακας1" ref="A2:B6" totalsRowShown="0" headerRowDxfId="5" dataDxfId="4">
  <tableColumns count="2">
    <tableColumn id="1" xr3:uid="{A8BC1262-CE8A-4F97-8F6A-16FF60A73F53}" name="ΕΛΕΓΧΟΣ" dataDxfId="3" totalsRowDxfId="2"/>
    <tableColumn id="2" xr3:uid="{66AB4FB8-B68C-4479-8AB8-AE0DAFF0C97F}" name="ΑΠΟΤΕΛΕΣΜΑ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51"/>
  <sheetViews>
    <sheetView showGridLines="0" tabSelected="1" view="pageBreakPreview" zoomScaleNormal="100" zoomScaleSheetLayoutView="100" workbookViewId="0">
      <pane ySplit="4" topLeftCell="A5" activePane="bottomLeft" state="frozen"/>
      <selection activeCell="C51" sqref="C51"/>
      <selection pane="bottomLeft" activeCell="C2" sqref="C2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7.554687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21" customHeight="1">
      <c r="A1" s="162" t="s">
        <v>642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9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4.4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82.8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38609221.269999996</v>
      </c>
      <c r="E5" s="35">
        <f t="shared" si="0"/>
        <v>2549079.8899999997</v>
      </c>
      <c r="F5" s="35">
        <f t="shared" si="0"/>
        <v>2061695.69</v>
      </c>
      <c r="G5" s="35">
        <f t="shared" si="0"/>
        <v>2175167.5399999996</v>
      </c>
      <c r="H5" s="35">
        <f t="shared" si="0"/>
        <v>6785943.1200000001</v>
      </c>
      <c r="I5" s="35">
        <f t="shared" si="0"/>
        <v>4285345.6499999994</v>
      </c>
      <c r="J5" s="35">
        <f t="shared" si="0"/>
        <v>2654641.6100000003</v>
      </c>
      <c r="K5" s="35">
        <f t="shared" si="0"/>
        <v>3159470.7299999995</v>
      </c>
      <c r="L5" s="35">
        <f t="shared" si="0"/>
        <v>16885401.110000003</v>
      </c>
      <c r="M5" s="35">
        <f t="shared" si="0"/>
        <v>3632659.19</v>
      </c>
      <c r="N5" s="35">
        <f t="shared" si="0"/>
        <v>4264233.83</v>
      </c>
      <c r="O5" s="35">
        <f t="shared" si="0"/>
        <v>3359820.5200000005</v>
      </c>
      <c r="P5" s="35">
        <f t="shared" si="0"/>
        <v>28142114.649999999</v>
      </c>
      <c r="Q5" s="35">
        <f t="shared" si="0"/>
        <v>3432299.74</v>
      </c>
      <c r="R5" s="35">
        <f t="shared" si="0"/>
        <v>2955588.5</v>
      </c>
      <c r="S5" s="35">
        <f t="shared" si="0"/>
        <v>4079218.3799999994</v>
      </c>
      <c r="T5" s="35">
        <f t="shared" si="0"/>
        <v>38609221.270000003</v>
      </c>
      <c r="U5" s="35">
        <f>D5-T5</f>
        <v>0</v>
      </c>
      <c r="V5" s="90">
        <f>SUM(V6:V13)</f>
        <v>36958672.630000003</v>
      </c>
    </row>
    <row r="6" spans="1:22" ht="16.5" customHeight="1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11093617.710000001</v>
      </c>
      <c r="E6" s="136">
        <f>'Σ1.1. Τακτικός προϋπ.'!E6+'Σ1.2. ΠΔΕ, ΤΑΑ &amp; Λοιπά εργαλεία'!E6</f>
        <v>832222.35</v>
      </c>
      <c r="F6" s="136">
        <f>'Σ1.1. Τακτικός προϋπ.'!F6+'Σ1.2. ΠΔΕ, ΤΑΑ &amp; Λοιπά εργαλεία'!F6</f>
        <v>873605.85</v>
      </c>
      <c r="G6" s="136">
        <f>'Σ1.1. Τακτικός προϋπ.'!G6+'Σ1.2. ΠΔΕ, ΤΑΑ &amp; Λοιπά εργαλεία'!G6</f>
        <v>250607.88</v>
      </c>
      <c r="H6" s="37">
        <f>E6+F6+G6</f>
        <v>1956436.08</v>
      </c>
      <c r="I6" s="136">
        <f>'Σ1.1. Τακτικός προϋπ.'!I6+'Σ1.2. ΠΔΕ, ΤΑΑ &amp; Λοιπά εργαλεία'!I6</f>
        <v>1139682.49</v>
      </c>
      <c r="J6" s="136">
        <f>'Σ1.1. Τακτικός προϋπ.'!J6+'Σ1.2. ΠΔΕ, ΤΑΑ &amp; Λοιπά εργαλεία'!J6</f>
        <v>782079.76</v>
      </c>
      <c r="K6" s="136">
        <f>'Σ1.1. Τακτικός προϋπ.'!K6+'Σ1.2. ΠΔΕ, ΤΑΑ &amp; Λοιπά εργαλεία'!K6</f>
        <v>994225.73</v>
      </c>
      <c r="L6" s="37">
        <f>H6+I6+J6+K6</f>
        <v>4872424.0600000005</v>
      </c>
      <c r="M6" s="136">
        <f>'Σ1.1. Τακτικός προϋπ.'!M6+'Σ1.2. ΠΔΕ, ΤΑΑ &amp; Λοιπά εργαλεία'!M6</f>
        <v>967947.57</v>
      </c>
      <c r="N6" s="136">
        <f>'Σ1.1. Τακτικός προϋπ.'!N6+'Σ1.2. ΠΔΕ, ΤΑΑ &amp; Λοιπά εργαλεία'!N6</f>
        <v>921342.77</v>
      </c>
      <c r="O6" s="136">
        <f>'Σ1.1. Τακτικός προϋπ.'!O6+'Σ1.2. ΠΔΕ, ΤΑΑ &amp; Λοιπά εργαλεία'!O6</f>
        <v>1097734.52</v>
      </c>
      <c r="P6" s="37">
        <f>L6+M6+N6+O6</f>
        <v>7859448.9199999999</v>
      </c>
      <c r="Q6" s="136">
        <f>'Σ1.1. Τακτικός προϋπ.'!Q6+'Σ1.2. ΠΔΕ, ΤΑΑ &amp; Λοιπά εργαλεία'!Q6</f>
        <v>1219586.6100000001</v>
      </c>
      <c r="R6" s="136">
        <f>'Σ1.1. Τακτικός προϋπ.'!R6+'Σ1.2. ΠΔΕ, ΤΑΑ &amp; Λοιπά εργαλεία'!R6</f>
        <v>983603.74</v>
      </c>
      <c r="S6" s="136">
        <f>'Σ1.1. Τακτικός προϋπ.'!S6+'Σ1.2. ΠΔΕ, ΤΑΑ &amp; Λοιπά εργαλεία'!S6</f>
        <v>1030978.44</v>
      </c>
      <c r="T6" s="37">
        <f>P6+Q6+R6+S6</f>
        <v>11093617.709999999</v>
      </c>
      <c r="U6" s="35">
        <f t="shared" ref="U6:U25" si="1">D6-T6</f>
        <v>0</v>
      </c>
      <c r="V6" s="115">
        <f>'Σ1.1. Τακτικός προϋπ.'!V6+'Σ1.2. ΠΔΕ, ΤΑΑ &amp; Λοιπά εργαλεία'!V6</f>
        <v>10911117.710000001</v>
      </c>
    </row>
    <row r="7" spans="1:22" ht="16.5" customHeight="1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6">
        <f>'Σ1.1. Τακτικός προϋπ.'!E7+'Σ1.2. ΠΔΕ, ΤΑΑ &amp; Λοιπά εργαλεία'!E7</f>
        <v>0</v>
      </c>
      <c r="F7" s="136">
        <f>'Σ1.1. Τακτικός προϋπ.'!F7+'Σ1.2. ΠΔΕ, ΤΑΑ &amp; Λοιπά εργαλεία'!F7</f>
        <v>0</v>
      </c>
      <c r="G7" s="136">
        <f>'Σ1.1. Τακτικός προϋπ.'!G7+'Σ1.2. ΠΔΕ, ΤΑΑ &amp; Λοιπά εργαλεία'!G7</f>
        <v>0</v>
      </c>
      <c r="H7" s="37">
        <f t="shared" ref="H7:H13" si="2">E7+F7+G7</f>
        <v>0</v>
      </c>
      <c r="I7" s="136">
        <f>'Σ1.1. Τακτικός προϋπ.'!I7+'Σ1.2. ΠΔΕ, ΤΑΑ &amp; Λοιπά εργαλεία'!I7</f>
        <v>0</v>
      </c>
      <c r="J7" s="136">
        <f>'Σ1.1. Τακτικός προϋπ.'!J7+'Σ1.2. ΠΔΕ, ΤΑΑ &amp; Λοιπά εργαλεία'!J7</f>
        <v>0</v>
      </c>
      <c r="K7" s="136">
        <f>'Σ1.1. Τακτικός προϋπ.'!K7+'Σ1.2. ΠΔΕ, ΤΑΑ &amp; Λοιπά εργαλεία'!K7</f>
        <v>0</v>
      </c>
      <c r="L7" s="37">
        <f t="shared" ref="L7:L13" si="3">H7+I7+J7+K7</f>
        <v>0</v>
      </c>
      <c r="M7" s="136">
        <f>'Σ1.1. Τακτικός προϋπ.'!M7+'Σ1.2. ΠΔΕ, ΤΑΑ &amp; Λοιπά εργαλεία'!M7</f>
        <v>0</v>
      </c>
      <c r="N7" s="136">
        <f>'Σ1.1. Τακτικός προϋπ.'!N7+'Σ1.2. ΠΔΕ, ΤΑΑ &amp; Λοιπά εργαλεία'!N7</f>
        <v>0</v>
      </c>
      <c r="O7" s="136">
        <f>'Σ1.1. Τακτικός προϋπ.'!O7+'Σ1.2. ΠΔΕ, ΤΑΑ &amp; Λοιπά εργαλεία'!O7</f>
        <v>0</v>
      </c>
      <c r="P7" s="37">
        <f t="shared" ref="P7:P13" si="4">L7+M7+N7+O7</f>
        <v>0</v>
      </c>
      <c r="Q7" s="136">
        <f>'Σ1.1. Τακτικός προϋπ.'!Q7+'Σ1.2. ΠΔΕ, ΤΑΑ &amp; Λοιπά εργαλεία'!Q7</f>
        <v>0</v>
      </c>
      <c r="R7" s="136">
        <f>'Σ1.1. Τακτικός προϋπ.'!R7+'Σ1.2. ΠΔΕ, ΤΑΑ &amp; Λοιπά εργαλεία'!R7</f>
        <v>0</v>
      </c>
      <c r="S7" s="136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23954103.559999999</v>
      </c>
      <c r="E8" s="136">
        <f>'Σ1.1. Τακτικός προϋπ.'!E8+'Σ1.2. ΠΔΕ, ΤΑΑ &amp; Λοιπά εργαλεία'!E8</f>
        <v>1488678.61</v>
      </c>
      <c r="F8" s="136">
        <f>'Σ1.1. Τακτικός προϋπ.'!F8+'Σ1.2. ΠΔΕ, ΤΑΑ &amp; Λοιπά εργαλεία'!F8</f>
        <v>1082956.8500000001</v>
      </c>
      <c r="G8" s="136">
        <f>'Σ1.1. Τακτικός προϋπ.'!G8+'Σ1.2. ΠΔΕ, ΤΑΑ &amp; Λοιπά εργαλεία'!G8</f>
        <v>1605626.6099999999</v>
      </c>
      <c r="H8" s="37">
        <f t="shared" si="2"/>
        <v>4177262.07</v>
      </c>
      <c r="I8" s="136">
        <f>'Σ1.1. Τακτικός προϋπ.'!I8+'Σ1.2. ΠΔΕ, ΤΑΑ &amp; Λοιπά εργαλεία'!I8</f>
        <v>2637928.7200000002</v>
      </c>
      <c r="J8" s="136">
        <f>'Σ1.1. Τακτικός προϋπ.'!J8+'Σ1.2. ΠΔΕ, ΤΑΑ &amp; Λοιπά εργαλεία'!J8</f>
        <v>1550314.66</v>
      </c>
      <c r="K8" s="136">
        <f>'Σ1.1. Τακτικός προϋπ.'!K8+'Σ1.2. ΠΔΕ, ΤΑΑ &amp; Λοιπά εργαλεία'!K8</f>
        <v>1900705.3599999999</v>
      </c>
      <c r="L8" s="37">
        <f t="shared" si="3"/>
        <v>10266210.810000001</v>
      </c>
      <c r="M8" s="136">
        <f>'Σ1.1. Τακτικός προϋπ.'!M8+'Σ1.2. ΠΔΕ, ΤΑΑ &amp; Λοιπά εργαλεία'!M8</f>
        <v>2221523.29</v>
      </c>
      <c r="N8" s="136">
        <f>'Σ1.1. Τακτικός προϋπ.'!N8+'Σ1.2. ΠΔΕ, ΤΑΑ &amp; Λοιπά εργαλεία'!N8</f>
        <v>3223350.61</v>
      </c>
      <c r="O8" s="136">
        <f>'Σ1.1. Τακτικός προϋπ.'!O8+'Σ1.2. ΠΔΕ, ΤΑΑ &amp; Λοιπά εργαλεία'!O8</f>
        <v>2075872.9100000001</v>
      </c>
      <c r="P8" s="37">
        <f t="shared" si="4"/>
        <v>17786957.620000001</v>
      </c>
      <c r="Q8" s="136">
        <f>'Σ1.1. Τακτικός προϋπ.'!Q8+'Σ1.2. ΠΔΕ, ΤΑΑ &amp; Λοιπά εργαλεία'!Q8</f>
        <v>1692291.95</v>
      </c>
      <c r="R8" s="136">
        <f>'Σ1.1. Τακτικός προϋπ.'!R8+'Σ1.2. ΠΔΕ, ΤΑΑ &amp; Λοιπά εργαλεία'!R8</f>
        <v>1696721.3499999999</v>
      </c>
      <c r="S8" s="136">
        <f>'Σ1.1. Τακτικός προϋπ.'!S8+'Σ1.2. ΠΔΕ, ΤΑΑ &amp; Λοιπά εργαλεία'!S8</f>
        <v>2778132.6399999997</v>
      </c>
      <c r="T8" s="37">
        <f t="shared" si="5"/>
        <v>23954103.560000002</v>
      </c>
      <c r="U8" s="35">
        <f t="shared" si="1"/>
        <v>0</v>
      </c>
      <c r="V8" s="115">
        <f>'Σ1.1. Τακτικός προϋπ.'!V8+'Σ1.2. ΠΔΕ, ΤΑΑ &amp; Λοιπά εργαλεία'!V8</f>
        <v>22567554.920000002</v>
      </c>
    </row>
    <row r="9" spans="1:22" ht="16.5" customHeight="1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1169200</v>
      </c>
      <c r="E9" s="136">
        <f>'Σ1.1. Τακτικός προϋπ.'!E9+'Σ1.2. ΠΔΕ, ΤΑΑ &amp; Λοιπά εργαλεία'!E9</f>
        <v>61275.98</v>
      </c>
      <c r="F9" s="136">
        <f>'Σ1.1. Τακτικός προϋπ.'!F9+'Σ1.2. ΠΔΕ, ΤΑΑ &amp; Λοιπά εργαλεία'!F9</f>
        <v>65806.69</v>
      </c>
      <c r="G9" s="136">
        <f>'Σ1.1. Τακτικός προϋπ.'!G9+'Σ1.2. ΠΔΕ, ΤΑΑ &amp; Λοιπά εργαλεία'!G9</f>
        <v>53704.959999999999</v>
      </c>
      <c r="H9" s="37">
        <f t="shared" si="2"/>
        <v>180787.63</v>
      </c>
      <c r="I9" s="136">
        <f>'Σ1.1. Τακτικός προϋπ.'!I9+'Σ1.2. ΠΔΕ, ΤΑΑ &amp; Λοιπά εργαλεία'!I9</f>
        <v>98851.15</v>
      </c>
      <c r="J9" s="136">
        <f>'Σ1.1. Τακτικός προϋπ.'!J9+'Σ1.2. ΠΔΕ, ΤΑΑ &amp; Λοιπά εργαλεία'!J9</f>
        <v>208260.95</v>
      </c>
      <c r="K9" s="136">
        <f>'Σ1.1. Τακτικός προϋπ.'!K9+'Σ1.2. ΠΔΕ, ΤΑΑ &amp; Λοιπά εργαλεία'!K9</f>
        <v>157575.51</v>
      </c>
      <c r="L9" s="37">
        <f t="shared" si="3"/>
        <v>645475.24</v>
      </c>
      <c r="M9" s="136">
        <f>'Σ1.1. Τακτικός προϋπ.'!M9+'Σ1.2. ΠΔΕ, ΤΑΑ &amp; Λοιπά εργαλεία'!M9</f>
        <v>139974.06</v>
      </c>
      <c r="N9" s="136">
        <f>'Σ1.1. Τακτικός προϋπ.'!N9+'Σ1.2. ΠΔΕ, ΤΑΑ &amp; Λοιπά εργαλεία'!N9</f>
        <v>38910.65</v>
      </c>
      <c r="O9" s="136">
        <f>'Σ1.1. Τακτικός προϋπ.'!O9+'Σ1.2. ΠΔΕ, ΤΑΑ &amp; Λοιπά εργαλεία'!O9</f>
        <v>52071.39</v>
      </c>
      <c r="P9" s="37">
        <f t="shared" si="4"/>
        <v>876431.34000000008</v>
      </c>
      <c r="Q9" s="136">
        <f>'Σ1.1. Τακτικός προϋπ.'!Q9+'Σ1.2. ΠΔΕ, ΤΑΑ &amp; Λοιπά εργαλεία'!Q9</f>
        <v>95328.29</v>
      </c>
      <c r="R9" s="136">
        <f>'Σ1.1. Τακτικός προϋπ.'!R9+'Σ1.2. ΠΔΕ, ΤΑΑ &amp; Λοιπά εργαλεία'!R9</f>
        <v>126206.79</v>
      </c>
      <c r="S9" s="136">
        <f>'Σ1.1. Τακτικός προϋπ.'!S9+'Σ1.2. ΠΔΕ, ΤΑΑ &amp; Λοιπά εργαλεία'!S9</f>
        <v>71233.58</v>
      </c>
      <c r="T9" s="37">
        <f t="shared" si="5"/>
        <v>1169200.0000000002</v>
      </c>
      <c r="U9" s="35">
        <f t="shared" si="1"/>
        <v>0</v>
      </c>
      <c r="V9" s="115">
        <f>'Σ1.1. Τακτικός προϋπ.'!V9+'Σ1.2. ΠΔΕ, ΤΑΑ &amp; Λοιπά εργαλεία'!V9</f>
        <v>1097700</v>
      </c>
    </row>
    <row r="10" spans="1:22" ht="16.5" customHeight="1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2369300</v>
      </c>
      <c r="E10" s="136">
        <f>'Σ1.1. Τακτικός προϋπ.'!E10+'Σ1.2. ΠΔΕ, ΤΑΑ &amp; Λοιπά εργαλεία'!E10</f>
        <v>164841.79999999999</v>
      </c>
      <c r="F10" s="136">
        <f>'Σ1.1. Τακτικός προϋπ.'!F10+'Σ1.2. ΠΔΕ, ΤΑΑ &amp; Λοιπά εργαλεία'!F10</f>
        <v>37265.15</v>
      </c>
      <c r="G10" s="136">
        <f>'Σ1.1. Τακτικός προϋπ.'!G10+'Σ1.2. ΠΔΕ, ΤΑΑ &amp; Λοιπά εργαλεία'!G10</f>
        <v>263166.94</v>
      </c>
      <c r="H10" s="37">
        <f t="shared" si="2"/>
        <v>465273.89</v>
      </c>
      <c r="I10" s="136">
        <f>'Σ1.1. Τακτικός προϋπ.'!I10+'Σ1.2. ΠΔΕ, ΤΑΑ &amp; Λοιπά εργαλεία'!I10</f>
        <v>408883.29</v>
      </c>
      <c r="J10" s="136">
        <f>'Σ1.1. Τακτικός προϋπ.'!J10+'Σ1.2. ΠΔΕ, ΤΑΑ &amp; Λοιπά εργαλεία'!J10</f>
        <v>113986.24000000001</v>
      </c>
      <c r="K10" s="136">
        <f>'Σ1.1. Τακτικός προϋπ.'!K10+'Σ1.2. ΠΔΕ, ΤΑΑ &amp; Λοιπά εργαλεία'!K10</f>
        <v>106963.87</v>
      </c>
      <c r="L10" s="37">
        <f t="shared" si="3"/>
        <v>1095107.29</v>
      </c>
      <c r="M10" s="136">
        <f>'Σ1.1. Τακτικός προϋπ.'!M10+'Σ1.2. ΠΔΕ, ΤΑΑ &amp; Λοιπά εργαλεία'!M10</f>
        <v>301214.27</v>
      </c>
      <c r="N10" s="136">
        <f>'Σ1.1. Τακτικός προϋπ.'!N10+'Σ1.2. ΠΔΕ, ΤΑΑ &amp; Λοιπά εργαλεία'!N10</f>
        <v>78629.8</v>
      </c>
      <c r="O10" s="136">
        <f>'Σ1.1. Τακτικός προϋπ.'!O10+'Σ1.2. ΠΔΕ, ΤΑΑ &amp; Λοιπά εργαλεία'!O10</f>
        <v>132141.70000000001</v>
      </c>
      <c r="P10" s="37">
        <f t="shared" si="4"/>
        <v>1607093.06</v>
      </c>
      <c r="Q10" s="136">
        <f>'Σ1.1. Τακτικός προϋπ.'!Q10+'Σ1.2. ΠΔΕ, ΤΑΑ &amp; Λοιπά εργαλεία'!Q10</f>
        <v>417052.71</v>
      </c>
      <c r="R10" s="136">
        <f>'Σ1.1. Τακτικός προϋπ.'!R10+'Σ1.2. ΠΔΕ, ΤΑΑ &amp; Λοιπά εργαλεία'!R10</f>
        <v>147056.62</v>
      </c>
      <c r="S10" s="136">
        <f>'Σ1.1. Τακτικός προϋπ.'!S10+'Σ1.2. ΠΔΕ, ΤΑΑ &amp; Λοιπά εργαλεία'!S10</f>
        <v>198097.61</v>
      </c>
      <c r="T10" s="37">
        <f t="shared" si="5"/>
        <v>2369300</v>
      </c>
      <c r="U10" s="35">
        <f t="shared" si="1"/>
        <v>0</v>
      </c>
      <c r="V10" s="115">
        <f>'Σ1.1. Τακτικός προϋπ.'!V10+'Σ1.2. ΠΔΕ, ΤΑΑ &amp; Λοιπά εργαλεία'!V10</f>
        <v>2359300</v>
      </c>
    </row>
    <row r="11" spans="1:22" ht="16.5" customHeight="1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23000</v>
      </c>
      <c r="E11" s="136">
        <f>'Σ1.1. Τακτικός προϋπ.'!E11+'Σ1.2. ΠΔΕ, ΤΑΑ &amp; Λοιπά εργαλεία'!E11</f>
        <v>2061.15</v>
      </c>
      <c r="F11" s="136">
        <f>'Σ1.1. Τακτικός προϋπ.'!F11+'Σ1.2. ΠΔΕ, ΤΑΑ &amp; Λοιπά εργαλεία'!F11</f>
        <v>2061.15</v>
      </c>
      <c r="G11" s="136">
        <f>'Σ1.1. Τακτικός προϋπ.'!G11+'Σ1.2. ΠΔΕ, ΤΑΑ &amp; Λοιπά εργαλεία'!G11</f>
        <v>2061.15</v>
      </c>
      <c r="H11" s="37">
        <f t="shared" si="2"/>
        <v>6183.4500000000007</v>
      </c>
      <c r="I11" s="136">
        <f>'Σ1.1. Τακτικός προϋπ.'!I11+'Σ1.2. ΠΔΕ, ΤΑΑ &amp; Λοιπά εργαλεία'!I11</f>
        <v>0</v>
      </c>
      <c r="J11" s="136">
        <f>'Σ1.1. Τακτικός προϋπ.'!J11+'Σ1.2. ΠΔΕ, ΤΑΑ &amp; Λοιπά εργαλεία'!J11</f>
        <v>0</v>
      </c>
      <c r="K11" s="136">
        <f>'Σ1.1. Τακτικός προϋπ.'!K11+'Σ1.2. ΠΔΕ, ΤΑΑ &amp; Λοιπά εργαλεία'!K11</f>
        <v>0.26</v>
      </c>
      <c r="L11" s="37">
        <f t="shared" si="3"/>
        <v>6183.7100000000009</v>
      </c>
      <c r="M11" s="136">
        <f>'Σ1.1. Τακτικός προϋπ.'!M11+'Σ1.2. ΠΔΕ, ΤΑΑ &amp; Λοιπά εργαλεία'!M11</f>
        <v>2000</v>
      </c>
      <c r="N11" s="136">
        <f>'Σ1.1. Τακτικός προϋπ.'!N11+'Σ1.2. ΠΔΕ, ΤΑΑ &amp; Λοιπά εργαλεία'!N11</f>
        <v>2000</v>
      </c>
      <c r="O11" s="136">
        <f>'Σ1.1. Τακτικός προϋπ.'!O11+'Σ1.2. ΠΔΕ, ΤΑΑ &amp; Λοιπά εργαλεία'!O11</f>
        <v>2000</v>
      </c>
      <c r="P11" s="37">
        <f t="shared" si="4"/>
        <v>12183.710000000001</v>
      </c>
      <c r="Q11" s="136">
        <f>'Σ1.1. Τακτικός προϋπ.'!Q11+'Σ1.2. ΠΔΕ, ΤΑΑ &amp; Λοιπά εργαλεία'!Q11</f>
        <v>8040.18</v>
      </c>
      <c r="R11" s="136">
        <f>'Σ1.1. Τακτικός προϋπ.'!R11+'Σ1.2. ΠΔΕ, ΤΑΑ &amp; Λοιπά εργαλεία'!R11</f>
        <v>2000</v>
      </c>
      <c r="S11" s="136">
        <f>'Σ1.1. Τακτικός προϋπ.'!S11+'Σ1.2. ΠΔΕ, ΤΑΑ &amp; Λοιπά εργαλεία'!S11</f>
        <v>776.11</v>
      </c>
      <c r="T11" s="37">
        <f t="shared" si="5"/>
        <v>23000</v>
      </c>
      <c r="U11" s="35">
        <f t="shared" si="1"/>
        <v>0</v>
      </c>
      <c r="V11" s="115">
        <f>'Σ1.1. Τακτικός προϋπ.'!V11+'Σ1.2. ΠΔΕ, ΤΑΑ &amp; Λοιπά εργαλεία'!V11</f>
        <v>23000</v>
      </c>
    </row>
    <row r="12" spans="1:22" ht="16.5" customHeight="1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6">
        <f>'Σ1.1. Τακτικός προϋπ.'!E12+'Σ1.2. ΠΔΕ, ΤΑΑ &amp; Λοιπά εργαλεία'!E12</f>
        <v>0</v>
      </c>
      <c r="F12" s="136">
        <f>'Σ1.1. Τακτικός προϋπ.'!F12+'Σ1.2. ΠΔΕ, ΤΑΑ &amp; Λοιπά εργαλεία'!F12</f>
        <v>0</v>
      </c>
      <c r="G12" s="136">
        <f>'Σ1.1. Τακτικός προϋπ.'!G12+'Σ1.2. ΠΔΕ, ΤΑΑ &amp; Λοιπά εργαλεία'!G12</f>
        <v>0</v>
      </c>
      <c r="H12" s="37">
        <f t="shared" si="2"/>
        <v>0</v>
      </c>
      <c r="I12" s="136">
        <f>'Σ1.1. Τακτικός προϋπ.'!I12+'Σ1.2. ΠΔΕ, ΤΑΑ &amp; Λοιπά εργαλεία'!I12</f>
        <v>0</v>
      </c>
      <c r="J12" s="136">
        <f>'Σ1.1. Τακτικός προϋπ.'!J12+'Σ1.2. ΠΔΕ, ΤΑΑ &amp; Λοιπά εργαλεία'!J12</f>
        <v>0</v>
      </c>
      <c r="K12" s="136">
        <f>'Σ1.1. Τακτικός προϋπ.'!K12+'Σ1.2. ΠΔΕ, ΤΑΑ &amp; Λοιπά εργαλεία'!K12</f>
        <v>0</v>
      </c>
      <c r="L12" s="37">
        <f t="shared" si="3"/>
        <v>0</v>
      </c>
      <c r="M12" s="136">
        <f>'Σ1.1. Τακτικός προϋπ.'!M12+'Σ1.2. ΠΔΕ, ΤΑΑ &amp; Λοιπά εργαλεία'!M12</f>
        <v>0</v>
      </c>
      <c r="N12" s="136">
        <f>'Σ1.1. Τακτικός προϋπ.'!N12+'Σ1.2. ΠΔΕ, ΤΑΑ &amp; Λοιπά εργαλεία'!N12</f>
        <v>0</v>
      </c>
      <c r="O12" s="136">
        <f>'Σ1.1. Τακτικός προϋπ.'!O12+'Σ1.2. ΠΔΕ, ΤΑΑ &amp; Λοιπά εργαλεία'!O12</f>
        <v>0</v>
      </c>
      <c r="P12" s="37">
        <f t="shared" si="4"/>
        <v>0</v>
      </c>
      <c r="Q12" s="136">
        <f>'Σ1.1. Τακτικός προϋπ.'!Q12+'Σ1.2. ΠΔΕ, ΤΑΑ &amp; Λοιπά εργαλεία'!Q12</f>
        <v>0</v>
      </c>
      <c r="R12" s="136">
        <f>'Σ1.1. Τακτικός προϋπ.'!R12+'Σ1.2. ΠΔΕ, ΤΑΑ &amp; Λοιπά εργαλεία'!R12</f>
        <v>0</v>
      </c>
      <c r="S12" s="136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6">
        <f>'Σ1.1. Τακτικός προϋπ.'!E13+'Σ1.2. ΠΔΕ, ΤΑΑ &amp; Λοιπά εργαλεία'!E13</f>
        <v>0</v>
      </c>
      <c r="F13" s="136">
        <f>'Σ1.1. Τακτικός προϋπ.'!F13+'Σ1.2. ΠΔΕ, ΤΑΑ &amp; Λοιπά εργαλεία'!F13</f>
        <v>0</v>
      </c>
      <c r="G13" s="136">
        <f>'Σ1.1. Τακτικός προϋπ.'!G13+'Σ1.2. ΠΔΕ, ΤΑΑ &amp; Λοιπά εργαλεία'!G13</f>
        <v>0</v>
      </c>
      <c r="H13" s="37">
        <f t="shared" si="2"/>
        <v>0</v>
      </c>
      <c r="I13" s="136">
        <f>'Σ1.1. Τακτικός προϋπ.'!I13+'Σ1.2. ΠΔΕ, ΤΑΑ &amp; Λοιπά εργαλεία'!I13</f>
        <v>0</v>
      </c>
      <c r="J13" s="136">
        <f>'Σ1.1. Τακτικός προϋπ.'!J13+'Σ1.2. ΠΔΕ, ΤΑΑ &amp; Λοιπά εργαλεία'!J13</f>
        <v>0</v>
      </c>
      <c r="K13" s="136">
        <f>'Σ1.1. Τακτικός προϋπ.'!K13+'Σ1.2. ΠΔΕ, ΤΑΑ &amp; Λοιπά εργαλεία'!K13</f>
        <v>0</v>
      </c>
      <c r="L13" s="37">
        <f t="shared" si="3"/>
        <v>0</v>
      </c>
      <c r="M13" s="136">
        <f>'Σ1.1. Τακτικός προϋπ.'!M13+'Σ1.2. ΠΔΕ, ΤΑΑ &amp; Λοιπά εργαλεία'!M13</f>
        <v>0</v>
      </c>
      <c r="N13" s="136">
        <f>'Σ1.1. Τακτικός προϋπ.'!N13+'Σ1.2. ΠΔΕ, ΤΑΑ &amp; Λοιπά εργαλεία'!N13</f>
        <v>0</v>
      </c>
      <c r="O13" s="136">
        <f>'Σ1.1. Τακτικός προϋπ.'!O13+'Σ1.2. ΠΔΕ, ΤΑΑ &amp; Λοιπά εργαλεία'!O13</f>
        <v>0</v>
      </c>
      <c r="P13" s="37">
        <f t="shared" si="4"/>
        <v>0</v>
      </c>
      <c r="Q13" s="136">
        <f>'Σ1.1. Τακτικός προϋπ.'!Q13+'Σ1.2. ΠΔΕ, ΤΑΑ &amp; Λοιπά εργαλεία'!Q13</f>
        <v>0</v>
      </c>
      <c r="R13" s="136">
        <f>'Σ1.1. Τακτικός προϋπ.'!R13+'Σ1.2. ΠΔΕ, ΤΑΑ &amp; Λοιπά εργαλεία'!R13</f>
        <v>0</v>
      </c>
      <c r="S13" s="136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53254107.450000003</v>
      </c>
      <c r="E14" s="35">
        <f t="shared" si="6"/>
        <v>1967139.4300000002</v>
      </c>
      <c r="F14" s="35">
        <f t="shared" si="6"/>
        <v>1934538.81</v>
      </c>
      <c r="G14" s="35">
        <f t="shared" si="6"/>
        <v>2800528.17</v>
      </c>
      <c r="H14" s="35">
        <f t="shared" si="6"/>
        <v>6702206.4100000001</v>
      </c>
      <c r="I14" s="35">
        <f t="shared" si="6"/>
        <v>5246535.54</v>
      </c>
      <c r="J14" s="35">
        <f t="shared" si="6"/>
        <v>5199510.8499999996</v>
      </c>
      <c r="K14" s="35">
        <f t="shared" si="6"/>
        <v>5246480.8800000008</v>
      </c>
      <c r="L14" s="35">
        <f t="shared" si="6"/>
        <v>22394733.68</v>
      </c>
      <c r="M14" s="35">
        <f t="shared" si="6"/>
        <v>5327643.5099999988</v>
      </c>
      <c r="N14" s="35">
        <f t="shared" si="6"/>
        <v>4676720.33</v>
      </c>
      <c r="O14" s="35">
        <f t="shared" si="6"/>
        <v>4740046.5</v>
      </c>
      <c r="P14" s="35">
        <f t="shared" si="6"/>
        <v>37139144.020000003</v>
      </c>
      <c r="Q14" s="35">
        <f t="shared" si="6"/>
        <v>4603191.83</v>
      </c>
      <c r="R14" s="35">
        <f t="shared" si="6"/>
        <v>5163555.2100000009</v>
      </c>
      <c r="S14" s="35">
        <f t="shared" si="6"/>
        <v>6348216.3899999997</v>
      </c>
      <c r="T14" s="35">
        <f t="shared" si="6"/>
        <v>53254107.450000003</v>
      </c>
      <c r="U14" s="35">
        <f t="shared" si="1"/>
        <v>0</v>
      </c>
      <c r="V14" s="90">
        <f>SUM(V15:V25)</f>
        <v>50963456.109999999</v>
      </c>
    </row>
    <row r="15" spans="1:22" ht="16.5" customHeight="1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18224807.390000001</v>
      </c>
      <c r="E15" s="136">
        <f>'Σ1.1. Τακτικός προϋπ.'!E15+'Σ1.2. ΠΔΕ, ΤΑΑ &amp; Λοιπά εργαλεία'!E15</f>
        <v>1616006.79</v>
      </c>
      <c r="F15" s="136">
        <f>'Σ1.1. Τακτικός προϋπ.'!F15+'Σ1.2. ΠΔΕ, ΤΑΑ &amp; Λοιπά εργαλεία'!F15</f>
        <v>1419654.19</v>
      </c>
      <c r="G15" s="136">
        <f>'Σ1.1. Τακτικός προϋπ.'!G15+'Σ1.2. ΠΔΕ, ΤΑΑ &amp; Λοιπά εργαλεία'!G15</f>
        <v>1435581.68</v>
      </c>
      <c r="H15" s="39">
        <f>E15+F15+G15</f>
        <v>4471242.66</v>
      </c>
      <c r="I15" s="136">
        <f>'Σ1.1. Τακτικός προϋπ.'!I15+'Σ1.2. ΠΔΕ, ΤΑΑ &amp; Λοιπά εργαλεία'!I15</f>
        <v>1636185.6800000002</v>
      </c>
      <c r="J15" s="136">
        <f>'Σ1.1. Τακτικός προϋπ.'!J15+'Σ1.2. ΠΔΕ, ΤΑΑ &amp; Λοιπά εργαλεία'!J15</f>
        <v>1643181.8</v>
      </c>
      <c r="K15" s="136">
        <f>'Σ1.1. Τακτικός προϋπ.'!K15+'Σ1.2. ΠΔΕ, ΤΑΑ &amp; Λοιπά εργαλεία'!K15</f>
        <v>1703082.05</v>
      </c>
      <c r="L15" s="39">
        <f>H15+I15+J15+K15</f>
        <v>9453692.1899999995</v>
      </c>
      <c r="M15" s="136">
        <f>'Σ1.1. Τακτικός προϋπ.'!M15+'Σ1.2. ΠΔΕ, ΤΑΑ &amp; Λοιπά εργαλεία'!M15</f>
        <v>1660813.43</v>
      </c>
      <c r="N15" s="136">
        <f>'Σ1.1. Τακτικός προϋπ.'!N15+'Σ1.2. ΠΔΕ, ΤΑΑ &amp; Λοιπά εργαλεία'!N15</f>
        <v>1407702.79</v>
      </c>
      <c r="O15" s="136">
        <f>'Σ1.1. Τακτικός προϋπ.'!O15+'Σ1.2. ΠΔΕ, ΤΑΑ &amp; Λοιπά εργαλεία'!O15</f>
        <v>1321729.18</v>
      </c>
      <c r="P15" s="39">
        <f>L15+M15+N15+O15</f>
        <v>13843937.59</v>
      </c>
      <c r="Q15" s="136">
        <f>'Σ1.1. Τακτικός προϋπ.'!Q15+'Σ1.2. ΠΔΕ, ΤΑΑ &amp; Λοιπά εργαλεία'!Q15</f>
        <v>1396263.1</v>
      </c>
      <c r="R15" s="136">
        <f>'Σ1.1. Τακτικός προϋπ.'!R15+'Σ1.2. ΠΔΕ, ΤΑΑ &amp; Λοιπά εργαλεία'!R15</f>
        <v>1494247.98</v>
      </c>
      <c r="S15" s="136">
        <f>'Σ1.1. Τακτικός προϋπ.'!S15+'Σ1.2. ΠΔΕ, ΤΑΑ &amp; Λοιπά εργαλεία'!S15</f>
        <v>1490358.72</v>
      </c>
      <c r="T15" s="39">
        <f>P15+Q15+R15+S15</f>
        <v>18224807.390000001</v>
      </c>
      <c r="U15" s="35">
        <f t="shared" si="1"/>
        <v>0</v>
      </c>
      <c r="V15" s="115">
        <f>'Σ1.1. Τακτικός προϋπ.'!V15+'Σ1.2. ΠΔΕ, ΤΑΑ &amp; Λοιπά εργαλεία'!V15</f>
        <v>18295284</v>
      </c>
    </row>
    <row r="16" spans="1:22" ht="16.5" customHeight="1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1036800</v>
      </c>
      <c r="E16" s="136">
        <f>'Σ1.1. Τακτικός προϋπ.'!E16+'Σ1.2. ΠΔΕ, ΤΑΑ &amp; Λοιπά εργαλεία'!E16</f>
        <v>0</v>
      </c>
      <c r="F16" s="136">
        <f>'Σ1.1. Τακτικός προϋπ.'!F16+'Σ1.2. ΠΔΕ, ΤΑΑ &amp; Λοιπά εργαλεία'!F16</f>
        <v>0</v>
      </c>
      <c r="G16" s="136">
        <f>'Σ1.1. Τακτικός προϋπ.'!G16+'Σ1.2. ΠΔΕ, ΤΑΑ &amp; Λοιπά εργαλεία'!G16</f>
        <v>39539.4</v>
      </c>
      <c r="H16" s="39">
        <f t="shared" ref="H16:H25" si="7">E16+F16+G16</f>
        <v>39539.4</v>
      </c>
      <c r="I16" s="136">
        <f>'Σ1.1. Τακτικός προϋπ.'!I16+'Σ1.2. ΠΔΕ, ΤΑΑ &amp; Λοιπά εργαλεία'!I16</f>
        <v>181397.86</v>
      </c>
      <c r="J16" s="136">
        <f>'Σ1.1. Τακτικός προϋπ.'!J16+'Σ1.2. ΠΔΕ, ΤΑΑ &amp; Λοιπά εργαλεία'!J16</f>
        <v>236369.44</v>
      </c>
      <c r="K16" s="136">
        <f>'Σ1.1. Τακτικός προϋπ.'!K16+'Σ1.2. ΠΔΕ, ΤΑΑ &amp; Λοιπά εργαλεία'!K16</f>
        <v>83328.23</v>
      </c>
      <c r="L16" s="39">
        <f t="shared" ref="L16:L25" si="8">H16+I16+J16+K16</f>
        <v>540634.92999999993</v>
      </c>
      <c r="M16" s="136">
        <f>'Σ1.1. Τακτικός προϋπ.'!M16+'Σ1.2. ΠΔΕ, ΤΑΑ &amp; Λοιπά εργαλεία'!M16</f>
        <v>96889.89</v>
      </c>
      <c r="N16" s="136">
        <f>'Σ1.1. Τακτικός προϋπ.'!N16+'Σ1.2. ΠΔΕ, ΤΑΑ &amp; Λοιπά εργαλεία'!N16</f>
        <v>67821.52</v>
      </c>
      <c r="O16" s="136">
        <f>'Σ1.1. Τακτικός προϋπ.'!O16+'Σ1.2. ΠΔΕ, ΤΑΑ &amp; Λοιπά εργαλεία'!O16</f>
        <v>41368.99</v>
      </c>
      <c r="P16" s="39">
        <f t="shared" ref="P16:P25" si="9">L16+M16+N16+O16</f>
        <v>746715.33</v>
      </c>
      <c r="Q16" s="136">
        <f>'Σ1.1. Τακτικός προϋπ.'!Q16+'Σ1.2. ΠΔΕ, ΤΑΑ &amp; Λοιπά εργαλεία'!Q16</f>
        <v>16425.66</v>
      </c>
      <c r="R16" s="136">
        <f>'Σ1.1. Τακτικός προϋπ.'!R16+'Σ1.2. ΠΔΕ, ΤΑΑ &amp; Λοιπά εργαλεία'!R16</f>
        <v>47496.86</v>
      </c>
      <c r="S16" s="136">
        <f>'Σ1.1. Τακτικός προϋπ.'!S16+'Σ1.2. ΠΔΕ, ΤΑΑ &amp; Λοιπά εργαλεία'!S16</f>
        <v>226162.15</v>
      </c>
      <c r="T16" s="39">
        <f t="shared" ref="T16:T25" si="10">P16+Q16+R16+S16</f>
        <v>1036800</v>
      </c>
      <c r="U16" s="35">
        <f t="shared" si="1"/>
        <v>0</v>
      </c>
      <c r="V16" s="115">
        <f>'Σ1.1. Τακτικός προϋπ.'!V16+'Σ1.2. ΠΔΕ, ΤΑΑ &amp; Λοιπά εργαλεία'!V16</f>
        <v>794963.46</v>
      </c>
    </row>
    <row r="17" spans="1:22" ht="16.5" customHeight="1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3095876</v>
      </c>
      <c r="E17" s="136">
        <f>'Σ1.1. Τακτικός προϋπ.'!E17+'Σ1.2. ΠΔΕ, ΤΑΑ &amp; Λοιπά εργαλεία'!E17</f>
        <v>194706.07</v>
      </c>
      <c r="F17" s="136">
        <f>'Σ1.1. Τακτικός προϋπ.'!F17+'Σ1.2. ΠΔΕ, ΤΑΑ &amp; Λοιπά εργαλεία'!F17</f>
        <v>195074.01</v>
      </c>
      <c r="G17" s="136">
        <f>'Σ1.1. Τακτικός προϋπ.'!G17+'Σ1.2. ΠΔΕ, ΤΑΑ &amp; Λοιπά εργαλεία'!G17</f>
        <v>146081.75</v>
      </c>
      <c r="H17" s="39">
        <f t="shared" si="7"/>
        <v>535861.83000000007</v>
      </c>
      <c r="I17" s="136">
        <f>'Σ1.1. Τακτικός προϋπ.'!I17+'Σ1.2. ΠΔΕ, ΤΑΑ &amp; Λοιπά εργαλεία'!I17</f>
        <v>286347.14</v>
      </c>
      <c r="J17" s="136">
        <f>'Σ1.1. Τακτικός προϋπ.'!J17+'Σ1.2. ΠΔΕ, ΤΑΑ &amp; Λοιπά εργαλεία'!J17</f>
        <v>245128.59</v>
      </c>
      <c r="K17" s="136">
        <f>'Σ1.1. Τακτικός προϋπ.'!K17+'Σ1.2. ΠΔΕ, ΤΑΑ &amp; Λοιπά εργαλεία'!K17</f>
        <v>267364.44</v>
      </c>
      <c r="L17" s="39">
        <f t="shared" si="8"/>
        <v>1334702</v>
      </c>
      <c r="M17" s="136">
        <f>'Σ1.1. Τακτικός προϋπ.'!M17+'Σ1.2. ΠΔΕ, ΤΑΑ &amp; Λοιπά εργαλεία'!M17</f>
        <v>217102.89</v>
      </c>
      <c r="N17" s="136">
        <f>'Σ1.1. Τακτικός προϋπ.'!N17+'Σ1.2. ΠΔΕ, ΤΑΑ &amp; Λοιπά εργαλεία'!N17</f>
        <v>299969.52</v>
      </c>
      <c r="O17" s="136">
        <f>'Σ1.1. Τακτικός προϋπ.'!O17+'Σ1.2. ΠΔΕ, ΤΑΑ &amp; Λοιπά εργαλεία'!O17</f>
        <v>302032.42</v>
      </c>
      <c r="P17" s="39">
        <f t="shared" si="9"/>
        <v>2153806.83</v>
      </c>
      <c r="Q17" s="136">
        <f>'Σ1.1. Τακτικός προϋπ.'!Q17+'Σ1.2. ΠΔΕ, ΤΑΑ &amp; Λοιπά εργαλεία'!Q17</f>
        <v>239019.69</v>
      </c>
      <c r="R17" s="136">
        <f>'Σ1.1. Τακτικός προϋπ.'!R17+'Σ1.2. ΠΔΕ, ΤΑΑ &amp; Λοιπά εργαλεία'!R17</f>
        <v>343960.58</v>
      </c>
      <c r="S17" s="136">
        <f>'Σ1.1. Τακτικός προϋπ.'!S17+'Σ1.2. ΠΔΕ, ΤΑΑ &amp; Λοιπά εργαλεία'!S17</f>
        <v>359088.9</v>
      </c>
      <c r="T17" s="39">
        <f t="shared" si="10"/>
        <v>3095876</v>
      </c>
      <c r="U17" s="35">
        <f t="shared" si="1"/>
        <v>0</v>
      </c>
      <c r="V17" s="115">
        <f>'Σ1.1. Τακτικός προϋπ.'!V17+'Σ1.2. ΠΔΕ, ΤΑΑ &amp; Λοιπά εργαλεία'!V17</f>
        <v>3026000</v>
      </c>
    </row>
    <row r="18" spans="1:22" ht="16.5" customHeight="1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20153118.449999999</v>
      </c>
      <c r="E18" s="136">
        <f>'Σ1.1. Τακτικός προϋπ.'!E18+'Σ1.2. ΠΔΕ, ΤΑΑ &amp; Λοιπά εργαλεία'!E18</f>
        <v>148485.95000000001</v>
      </c>
      <c r="F18" s="136">
        <f>'Σ1.1. Τακτικός προϋπ.'!F18+'Σ1.2. ΠΔΕ, ΤΑΑ &amp; Λοιπά εργαλεία'!F18</f>
        <v>296577.73</v>
      </c>
      <c r="G18" s="136">
        <f>'Σ1.1. Τακτικός προϋπ.'!G18+'Σ1.2. ΠΔΕ, ΤΑΑ &amp; Λοιπά εργαλεία'!G18</f>
        <v>591247.51</v>
      </c>
      <c r="H18" s="39">
        <f t="shared" si="7"/>
        <v>1036311.19</v>
      </c>
      <c r="I18" s="136">
        <f>'Σ1.1. Τακτικός προϋπ.'!I18+'Σ1.2. ΠΔΕ, ΤΑΑ &amp; Λοιπά εργαλεία'!I18</f>
        <v>2067276.17</v>
      </c>
      <c r="J18" s="136">
        <f>'Σ1.1. Τακτικός προϋπ.'!J18+'Σ1.2. ΠΔΕ, ΤΑΑ &amp; Λοιπά εργαλεία'!J18</f>
        <v>1954657.89</v>
      </c>
      <c r="K18" s="136">
        <f>'Σ1.1. Τακτικός προϋπ.'!K18+'Σ1.2. ΠΔΕ, ΤΑΑ &amp; Λοιπά εργαλεία'!K18</f>
        <v>2105763.9300000002</v>
      </c>
      <c r="L18" s="39">
        <f t="shared" si="8"/>
        <v>7164009.1799999997</v>
      </c>
      <c r="M18" s="136">
        <f>'Σ1.1. Τακτικός προϋπ.'!M18+'Σ1.2. ΠΔΕ, ΤΑΑ &amp; Λοιπά εργαλεία'!M18</f>
        <v>2225718.64</v>
      </c>
      <c r="N18" s="136">
        <f>'Σ1.1. Τακτικός προϋπ.'!N18+'Σ1.2. ΠΔΕ, ΤΑΑ &amp; Λοιπά εργαλεία'!N18</f>
        <v>1770635.55</v>
      </c>
      <c r="O18" s="136">
        <f>'Σ1.1. Τακτικός προϋπ.'!O18+'Σ1.2. ΠΔΕ, ΤΑΑ &amp; Λοιπά εργαλεία'!O18</f>
        <v>1966878.5</v>
      </c>
      <c r="P18" s="39">
        <f t="shared" si="9"/>
        <v>13127241.870000001</v>
      </c>
      <c r="Q18" s="136">
        <f>'Σ1.1. Τακτικός προϋπ.'!Q18+'Σ1.2. ΠΔΕ, ΤΑΑ &amp; Λοιπά εργαλεία'!Q18</f>
        <v>1859195.95</v>
      </c>
      <c r="R18" s="136">
        <f>'Σ1.1. Τακτικός προϋπ.'!R18+'Σ1.2. ΠΔΕ, ΤΑΑ &amp; Λοιπά εργαλεία'!R18</f>
        <v>2127019.64</v>
      </c>
      <c r="S18" s="136">
        <f>'Σ1.1. Τακτικός προϋπ.'!S18+'Σ1.2. ΠΔΕ, ΤΑΑ &amp; Λοιπά εργαλεία'!S18</f>
        <v>3039660.9899999998</v>
      </c>
      <c r="T18" s="39">
        <f t="shared" si="10"/>
        <v>20153118.449999999</v>
      </c>
      <c r="U18" s="35">
        <f t="shared" si="1"/>
        <v>0</v>
      </c>
      <c r="V18" s="115">
        <f>'Σ1.1. Τακτικός προϋπ.'!V18+'Σ1.2. ΠΔΕ, ΤΑΑ &amp; Λοιπά εργαλεία'!V18</f>
        <v>18760427.050000001</v>
      </c>
    </row>
    <row r="19" spans="1:22" ht="16.5" customHeight="1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6">
        <f>'Σ1.1. Τακτικός προϋπ.'!E19+'Σ1.2. ΠΔΕ, ΤΑΑ &amp; Λοιπά εργαλεία'!E19</f>
        <v>0</v>
      </c>
      <c r="F19" s="136">
        <f>'Σ1.1. Τακτικός προϋπ.'!F19+'Σ1.2. ΠΔΕ, ΤΑΑ &amp; Λοιπά εργαλεία'!F19</f>
        <v>0</v>
      </c>
      <c r="G19" s="136">
        <f>'Σ1.1. Τακτικός προϋπ.'!G19+'Σ1.2. ΠΔΕ, ΤΑΑ &amp; Λοιπά εργαλεία'!G19</f>
        <v>0</v>
      </c>
      <c r="H19" s="39">
        <f t="shared" si="7"/>
        <v>0</v>
      </c>
      <c r="I19" s="136">
        <f>'Σ1.1. Τακτικός προϋπ.'!I19+'Σ1.2. ΠΔΕ, ΤΑΑ &amp; Λοιπά εργαλεία'!I19</f>
        <v>0</v>
      </c>
      <c r="J19" s="136">
        <f>'Σ1.1. Τακτικός προϋπ.'!J19+'Σ1.2. ΠΔΕ, ΤΑΑ &amp; Λοιπά εργαλεία'!J19</f>
        <v>0</v>
      </c>
      <c r="K19" s="136">
        <f>'Σ1.1. Τακτικός προϋπ.'!K19+'Σ1.2. ΠΔΕ, ΤΑΑ &amp; Λοιπά εργαλεία'!K19</f>
        <v>0</v>
      </c>
      <c r="L19" s="39">
        <f t="shared" si="8"/>
        <v>0</v>
      </c>
      <c r="M19" s="136">
        <f>'Σ1.1. Τακτικός προϋπ.'!M19+'Σ1.2. ΠΔΕ, ΤΑΑ &amp; Λοιπά εργαλεία'!M19</f>
        <v>0</v>
      </c>
      <c r="N19" s="136">
        <f>'Σ1.1. Τακτικός προϋπ.'!N19+'Σ1.2. ΠΔΕ, ΤΑΑ &amp; Λοιπά εργαλεία'!N19</f>
        <v>0</v>
      </c>
      <c r="O19" s="136">
        <f>'Σ1.1. Τακτικός προϋπ.'!O19+'Σ1.2. ΠΔΕ, ΤΑΑ &amp; Λοιπά εργαλεία'!O19</f>
        <v>0</v>
      </c>
      <c r="P19" s="39">
        <f t="shared" si="9"/>
        <v>0</v>
      </c>
      <c r="Q19" s="136">
        <f>'Σ1.1. Τακτικός προϋπ.'!Q19+'Σ1.2. ΠΔΕ, ΤΑΑ &amp; Λοιπά εργαλεία'!Q19</f>
        <v>0</v>
      </c>
      <c r="R19" s="136">
        <f>'Σ1.1. Τακτικός προϋπ.'!R19+'Σ1.2. ΠΔΕ, ΤΑΑ &amp; Λοιπά εργαλεία'!R19</f>
        <v>0</v>
      </c>
      <c r="S19" s="136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241081.65</v>
      </c>
      <c r="E20" s="136">
        <f>'Σ1.1. Τακτικός προϋπ.'!E20+'Σ1.2. ΠΔΕ, ΤΑΑ &amp; Λοιπά εργαλεία'!E20</f>
        <v>7940.62</v>
      </c>
      <c r="F20" s="136">
        <f>'Σ1.1. Τακτικός προϋπ.'!F20+'Σ1.2. ΠΔΕ, ΤΑΑ &amp; Λοιπά εργαλεία'!F20</f>
        <v>7940.62</v>
      </c>
      <c r="G20" s="136">
        <f>'Σ1.1. Τακτικός προϋπ.'!G20+'Σ1.2. ΠΔΕ, ΤΑΑ &amp; Λοιπά εργαλεία'!G20</f>
        <v>7940.62</v>
      </c>
      <c r="H20" s="39">
        <f t="shared" si="7"/>
        <v>23821.86</v>
      </c>
      <c r="I20" s="136">
        <f>'Σ1.1. Τακτικός προϋπ.'!I20+'Σ1.2. ΠΔΕ, ΤΑΑ &amp; Λοιπά εργαλεία'!I20</f>
        <v>23632.73</v>
      </c>
      <c r="J20" s="136">
        <f>'Σ1.1. Τακτικός προϋπ.'!J20+'Σ1.2. ΠΔΕ, ΤΑΑ &amp; Λοιπά εργαλεία'!J20</f>
        <v>23632.73</v>
      </c>
      <c r="K20" s="136">
        <f>'Σ1.1. Τακτικός προϋπ.'!K20+'Σ1.2. ΠΔΕ, ΤΑΑ &amp; Λοιπά εργαλεία'!K20</f>
        <v>27051.040000000001</v>
      </c>
      <c r="L20" s="39">
        <f t="shared" si="8"/>
        <v>98138.359999999986</v>
      </c>
      <c r="M20" s="136">
        <f>'Σ1.1. Τακτικός προϋπ.'!M20+'Σ1.2. ΠΔΕ, ΤΑΑ &amp; Λοιπά εργαλεία'!M20</f>
        <v>25066.839999999997</v>
      </c>
      <c r="N20" s="136">
        <f>'Σ1.1. Τακτικός προϋπ.'!N20+'Σ1.2. ΠΔΕ, ΤΑΑ &amp; Λοιπά εργαλεία'!N20</f>
        <v>24790.239999999998</v>
      </c>
      <c r="O20" s="136">
        <f>'Σ1.1. Τακτικός προϋπ.'!O20+'Σ1.2. ΠΔΕ, ΤΑΑ &amp; Λοιπά εργαλεία'!O20</f>
        <v>25190.41</v>
      </c>
      <c r="P20" s="39">
        <f t="shared" si="9"/>
        <v>173185.84999999998</v>
      </c>
      <c r="Q20" s="136">
        <f>'Σ1.1. Τακτικός προϋπ.'!Q20+'Σ1.2. ΠΔΕ, ΤΑΑ &amp; Λοιπά εργαλεία'!Q20</f>
        <v>25190.41</v>
      </c>
      <c r="R20" s="136">
        <f>'Σ1.1. Τακτικός προϋπ.'!R20+'Σ1.2. ΠΔΕ, ΤΑΑ &amp; Λοιπά εργαλεία'!R20</f>
        <v>25807.339999999997</v>
      </c>
      <c r="S20" s="136">
        <f>'Σ1.1. Τακτικός προϋπ.'!S20+'Σ1.2. ΠΔΕ, ΤΑΑ &amp; Λοιπά εργαλεία'!S20</f>
        <v>16898.05</v>
      </c>
      <c r="T20" s="39">
        <f t="shared" si="10"/>
        <v>241081.64999999997</v>
      </c>
      <c r="U20" s="35">
        <f t="shared" si="1"/>
        <v>0</v>
      </c>
      <c r="V20" s="115">
        <f>'Σ1.1. Τακτικός προϋπ.'!V20+'Σ1.2. ΠΔΕ, ΤΑΑ &amp; Λοιπά εργαλεία'!V20</f>
        <v>228505.72</v>
      </c>
    </row>
    <row r="21" spans="1:22" ht="16.5" customHeight="1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113100</v>
      </c>
      <c r="E21" s="136">
        <f>'Σ1.1. Τακτικός προϋπ.'!E21+'Σ1.2. ΠΔΕ, ΤΑΑ &amp; Λοιπά εργαλεία'!E21</f>
        <v>0</v>
      </c>
      <c r="F21" s="136">
        <f>'Σ1.1. Τακτικός προϋπ.'!F21+'Σ1.2. ΠΔΕ, ΤΑΑ &amp; Λοιπά εργαλεία'!F21</f>
        <v>56.16</v>
      </c>
      <c r="G21" s="136">
        <f>'Σ1.1. Τακτικός προϋπ.'!G21+'Σ1.2. ΠΔΕ, ΤΑΑ &amp; Λοιπά εργαλεία'!G21</f>
        <v>4099.8900000000003</v>
      </c>
      <c r="H21" s="39">
        <f t="shared" si="7"/>
        <v>4156.05</v>
      </c>
      <c r="I21" s="136">
        <f>'Σ1.1. Τακτικός προϋπ.'!I21+'Σ1.2. ΠΔΕ, ΤΑΑ &amp; Λοιπά εργαλεία'!I21</f>
        <v>710.37</v>
      </c>
      <c r="J21" s="136">
        <f>'Σ1.1. Τακτικός προϋπ.'!J21+'Σ1.2. ΠΔΕ, ΤΑΑ &amp; Λοιπά εργαλεία'!J21</f>
        <v>679.21</v>
      </c>
      <c r="K21" s="136">
        <f>'Σ1.1. Τακτικός προϋπ.'!K21+'Σ1.2. ΠΔΕ, ΤΑΑ &amp; Λοιπά εργαλεία'!K21</f>
        <v>860.47</v>
      </c>
      <c r="L21" s="39">
        <f t="shared" si="8"/>
        <v>6406.1</v>
      </c>
      <c r="M21" s="136">
        <f>'Σ1.1. Τακτικός προϋπ.'!M21+'Σ1.2. ΠΔΕ, ΤΑΑ &amp; Λοιπά εργαλεία'!M21</f>
        <v>51074.22</v>
      </c>
      <c r="N21" s="136">
        <f>'Σ1.1. Τακτικός προϋπ.'!N21+'Σ1.2. ΠΔΕ, ΤΑΑ &amp; Λοιπά εργαλεία'!N21</f>
        <v>2344.14</v>
      </c>
      <c r="O21" s="136">
        <f>'Σ1.1. Τακτικός προϋπ.'!O21+'Σ1.2. ΠΔΕ, ΤΑΑ &amp; Λοιπά εργαλεία'!O21</f>
        <v>537.80999999999995</v>
      </c>
      <c r="P21" s="39">
        <f t="shared" si="9"/>
        <v>60362.27</v>
      </c>
      <c r="Q21" s="136">
        <f>'Σ1.1. Τακτικός προϋπ.'!Q21+'Σ1.2. ΠΔΕ, ΤΑΑ &amp; Λοιπά εργαλεία'!Q21</f>
        <v>65.37</v>
      </c>
      <c r="R21" s="136">
        <f>'Σ1.1. Τακτικός προϋπ.'!R21+'Σ1.2. ΠΔΕ, ΤΑΑ &amp; Λοιπά εργαλεία'!R21</f>
        <v>29565.58</v>
      </c>
      <c r="S21" s="136">
        <f>'Σ1.1. Τακτικός προϋπ.'!S21+'Σ1.2. ΠΔΕ, ΤΑΑ &amp; Λοιπά εργαλεία'!S21</f>
        <v>23106.78</v>
      </c>
      <c r="T21" s="39">
        <f t="shared" si="10"/>
        <v>113100</v>
      </c>
      <c r="U21" s="35">
        <f t="shared" si="1"/>
        <v>0</v>
      </c>
      <c r="V21" s="115">
        <f>'Σ1.1. Τακτικός προϋπ.'!V21+'Σ1.2. ΠΔΕ, ΤΑΑ &amp; Λοιπά εργαλεία'!V21</f>
        <v>113100</v>
      </c>
    </row>
    <row r="22" spans="1:22" ht="16.5" customHeight="1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0</v>
      </c>
      <c r="E22" s="136">
        <f>'Σ1.1. Τακτικός προϋπ.'!E22+'Σ1.2. ΠΔΕ, ΤΑΑ &amp; Λοιπά εργαλεία'!E22</f>
        <v>0</v>
      </c>
      <c r="F22" s="136">
        <f>'Σ1.1. Τακτικός προϋπ.'!F22+'Σ1.2. ΠΔΕ, ΤΑΑ &amp; Λοιπά εργαλεία'!F22</f>
        <v>0</v>
      </c>
      <c r="G22" s="136">
        <f>'Σ1.1. Τακτικός προϋπ.'!G22+'Σ1.2. ΠΔΕ, ΤΑΑ &amp; Λοιπά εργαλεία'!G22</f>
        <v>0</v>
      </c>
      <c r="H22" s="39">
        <f t="shared" si="7"/>
        <v>0</v>
      </c>
      <c r="I22" s="136">
        <f>'Σ1.1. Τακτικός προϋπ.'!I22+'Σ1.2. ΠΔΕ, ΤΑΑ &amp; Λοιπά εργαλεία'!I22</f>
        <v>0</v>
      </c>
      <c r="J22" s="136">
        <f>'Σ1.1. Τακτικός προϋπ.'!J22+'Σ1.2. ΠΔΕ, ΤΑΑ &amp; Λοιπά εργαλεία'!J22</f>
        <v>0</v>
      </c>
      <c r="K22" s="136">
        <f>'Σ1.1. Τακτικός προϋπ.'!K22+'Σ1.2. ΠΔΕ, ΤΑΑ &amp; Λοιπά εργαλεία'!K22</f>
        <v>0</v>
      </c>
      <c r="L22" s="39">
        <f t="shared" si="8"/>
        <v>0</v>
      </c>
      <c r="M22" s="136">
        <f>'Σ1.1. Τακτικός προϋπ.'!M22+'Σ1.2. ΠΔΕ, ΤΑΑ &amp; Λοιπά εργαλεία'!M22</f>
        <v>0</v>
      </c>
      <c r="N22" s="136">
        <f>'Σ1.1. Τακτικός προϋπ.'!N22+'Σ1.2. ΠΔΕ, ΤΑΑ &amp; Λοιπά εργαλεία'!N22</f>
        <v>0</v>
      </c>
      <c r="O22" s="136">
        <f>'Σ1.1. Τακτικός προϋπ.'!O22+'Σ1.2. ΠΔΕ, ΤΑΑ &amp; Λοιπά εργαλεία'!O22</f>
        <v>0</v>
      </c>
      <c r="P22" s="39">
        <f t="shared" si="9"/>
        <v>0</v>
      </c>
      <c r="Q22" s="136">
        <f>'Σ1.1. Τακτικός προϋπ.'!Q22+'Σ1.2. ΠΔΕ, ΤΑΑ &amp; Λοιπά εργαλεία'!Q22</f>
        <v>0</v>
      </c>
      <c r="R22" s="136">
        <f>'Σ1.1. Τακτικός προϋπ.'!R22+'Σ1.2. ΠΔΕ, ΤΑΑ &amp; Λοιπά εργαλεία'!R22</f>
        <v>0</v>
      </c>
      <c r="S22" s="136">
        <f>'Σ1.1. Τακτικός προϋπ.'!S22+'Σ1.2. ΠΔΕ, ΤΑΑ &amp; Λοιπά εργαλεία'!S22</f>
        <v>0</v>
      </c>
      <c r="T22" s="39">
        <f t="shared" si="10"/>
        <v>0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10389323.960000001</v>
      </c>
      <c r="E23" s="136">
        <f>'Σ1.1. Τακτικός προϋπ.'!E23+'Σ1.2. ΠΔΕ, ΤΑΑ &amp; Λοιπά εργαλεία'!E23</f>
        <v>0</v>
      </c>
      <c r="F23" s="136">
        <f>'Σ1.1. Τακτικός προϋπ.'!F23+'Σ1.2. ΠΔΕ, ΤΑΑ &amp; Λοιπά εργαλεία'!F23</f>
        <v>15236.1</v>
      </c>
      <c r="G23" s="136">
        <f>'Σ1.1. Τακτικός προϋπ.'!G23+'Σ1.2. ΠΔΕ, ΤΑΑ &amp; Λοιπά εργαλεία'!G23</f>
        <v>576037.32000000007</v>
      </c>
      <c r="H23" s="39">
        <f t="shared" si="7"/>
        <v>591273.42000000004</v>
      </c>
      <c r="I23" s="136">
        <f>'Σ1.1. Τακτικός προϋπ.'!I23+'Σ1.2. ΠΔΕ, ΤΑΑ &amp; Λοιπά εργαλεία'!I23</f>
        <v>1050985.5899999999</v>
      </c>
      <c r="J23" s="136">
        <f>'Σ1.1. Τακτικός προϋπ.'!J23+'Σ1.2. ΠΔΕ, ΤΑΑ &amp; Λοιπά εργαλεία'!J23</f>
        <v>1095861.19</v>
      </c>
      <c r="K23" s="136">
        <f>'Σ1.1. Τακτικός προϋπ.'!K23+'Σ1.2. ΠΔΕ, ΤΑΑ &amp; Λοιπά εργαλεία'!K23</f>
        <v>1059030.72</v>
      </c>
      <c r="L23" s="39">
        <f t="shared" si="8"/>
        <v>3797150.92</v>
      </c>
      <c r="M23" s="136">
        <f>'Σ1.1. Τακτικός προϋπ.'!M23+'Σ1.2. ΠΔΕ, ΤΑΑ &amp; Λοιπά εργαλεία'!M23</f>
        <v>1050977.5999999999</v>
      </c>
      <c r="N23" s="136">
        <f>'Σ1.1. Τακτικός προϋπ.'!N23+'Σ1.2. ΠΔΕ, ΤΑΑ &amp; Λοιπά εργαλεία'!N23</f>
        <v>1103456.5699999998</v>
      </c>
      <c r="O23" s="136">
        <f>'Σ1.1. Τακτικός προϋπ.'!O23+'Σ1.2. ΠΔΕ, ΤΑΑ &amp; Λοιπά εργαλεία'!O23</f>
        <v>1082309.19</v>
      </c>
      <c r="P23" s="39">
        <f t="shared" si="9"/>
        <v>7033894.2799999993</v>
      </c>
      <c r="Q23" s="136">
        <f>'Σ1.1. Τακτικός προϋπ.'!Q23+'Σ1.2. ΠΔΕ, ΤΑΑ &amp; Λοιπά εργαλεία'!Q23</f>
        <v>1067031.6499999999</v>
      </c>
      <c r="R23" s="136">
        <f>'Σ1.1. Τακτικός προϋπ.'!R23+'Σ1.2. ΠΔΕ, ΤΑΑ &amp; Λοιπά εργαλεία'!R23</f>
        <v>1095457.23</v>
      </c>
      <c r="S23" s="136">
        <f>'Σ1.1. Τακτικός προϋπ.'!S23+'Σ1.2. ΠΔΕ, ΤΑΑ &amp; Λοιπά εργαλεία'!S23</f>
        <v>1192940.8</v>
      </c>
      <c r="T23" s="39">
        <f t="shared" si="10"/>
        <v>10389323.960000001</v>
      </c>
      <c r="U23" s="35">
        <f t="shared" si="1"/>
        <v>0</v>
      </c>
      <c r="V23" s="115">
        <f>'Σ1.1. Τακτικός προϋπ.'!V23+'Σ1.2. ΠΔΕ, ΤΑΑ &amp; Λοιπά εργαλεία'!V23</f>
        <v>9745175.879999999</v>
      </c>
    </row>
    <row r="24" spans="1:22" ht="16.5" customHeight="1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0</v>
      </c>
      <c r="E24" s="136">
        <f>'Σ1.1. Τακτικός προϋπ.'!E24+'Σ1.2. ΠΔΕ, ΤΑΑ &amp; Λοιπά εργαλεία'!E24</f>
        <v>0</v>
      </c>
      <c r="F24" s="136">
        <f>'Σ1.1. Τακτικός προϋπ.'!F24+'Σ1.2. ΠΔΕ, ΤΑΑ &amp; Λοιπά εργαλεία'!F24</f>
        <v>0</v>
      </c>
      <c r="G24" s="136">
        <f>'Σ1.1. Τακτικός προϋπ.'!G24+'Σ1.2. ΠΔΕ, ΤΑΑ &amp; Λοιπά εργαλεία'!G24</f>
        <v>0</v>
      </c>
      <c r="H24" s="39">
        <f t="shared" si="7"/>
        <v>0</v>
      </c>
      <c r="I24" s="136">
        <f>'Σ1.1. Τακτικός προϋπ.'!I24+'Σ1.2. ΠΔΕ, ΤΑΑ &amp; Λοιπά εργαλεία'!I24</f>
        <v>0</v>
      </c>
      <c r="J24" s="136">
        <f>'Σ1.1. Τακτικός προϋπ.'!J24+'Σ1.2. ΠΔΕ, ΤΑΑ &amp; Λοιπά εργαλεία'!J24</f>
        <v>0</v>
      </c>
      <c r="K24" s="136">
        <f>'Σ1.1. Τακτικός προϋπ.'!K24+'Σ1.2. ΠΔΕ, ΤΑΑ &amp; Λοιπά εργαλεία'!K24</f>
        <v>0</v>
      </c>
      <c r="L24" s="39">
        <f t="shared" si="8"/>
        <v>0</v>
      </c>
      <c r="M24" s="136">
        <f>'Σ1.1. Τακτικός προϋπ.'!M24+'Σ1.2. ΠΔΕ, ΤΑΑ &amp; Λοιπά εργαλεία'!M24</f>
        <v>0</v>
      </c>
      <c r="N24" s="136">
        <f>'Σ1.1. Τακτικός προϋπ.'!N24+'Σ1.2. ΠΔΕ, ΤΑΑ &amp; Λοιπά εργαλεία'!N24</f>
        <v>0</v>
      </c>
      <c r="O24" s="136">
        <f>'Σ1.1. Τακτικός προϋπ.'!O24+'Σ1.2. ΠΔΕ, ΤΑΑ &amp; Λοιπά εργαλεία'!O24</f>
        <v>0</v>
      </c>
      <c r="P24" s="39">
        <f t="shared" si="9"/>
        <v>0</v>
      </c>
      <c r="Q24" s="136">
        <f>'Σ1.1. Τακτικός προϋπ.'!Q24+'Σ1.2. ΠΔΕ, ΤΑΑ &amp; Λοιπά εργαλεία'!Q24</f>
        <v>0</v>
      </c>
      <c r="R24" s="136">
        <f>'Σ1.1. Τακτικός προϋπ.'!R24+'Σ1.2. ΠΔΕ, ΤΑΑ &amp; Λοιπά εργαλεία'!R24</f>
        <v>0</v>
      </c>
      <c r="S24" s="136">
        <f>'Σ1.1. Τακτικός προϋπ.'!S24+'Σ1.2. ΠΔΕ, ΤΑΑ &amp; Λοιπά εργαλεία'!S24</f>
        <v>0</v>
      </c>
      <c r="T24" s="39">
        <f t="shared" si="10"/>
        <v>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6">
        <f>'Σ1.1. Τακτικός προϋπ.'!E25+'Σ1.2. ΠΔΕ, ΤΑΑ &amp; Λοιπά εργαλεία'!E25</f>
        <v>0</v>
      </c>
      <c r="F25" s="136">
        <f>'Σ1.1. Τακτικός προϋπ.'!F25+'Σ1.2. ΠΔΕ, ΤΑΑ &amp; Λοιπά εργαλεία'!F25</f>
        <v>0</v>
      </c>
      <c r="G25" s="136">
        <f>'Σ1.1. Τακτικός προϋπ.'!G25+'Σ1.2. ΠΔΕ, ΤΑΑ &amp; Λοιπά εργαλεία'!G25</f>
        <v>0</v>
      </c>
      <c r="H25" s="39">
        <f t="shared" si="7"/>
        <v>0</v>
      </c>
      <c r="I25" s="136">
        <f>'Σ1.1. Τακτικός προϋπ.'!I25+'Σ1.2. ΠΔΕ, ΤΑΑ &amp; Λοιπά εργαλεία'!I25</f>
        <v>0</v>
      </c>
      <c r="J25" s="136">
        <f>'Σ1.1. Τακτικός προϋπ.'!J25+'Σ1.2. ΠΔΕ, ΤΑΑ &amp; Λοιπά εργαλεία'!J25</f>
        <v>0</v>
      </c>
      <c r="K25" s="136">
        <f>'Σ1.1. Τακτικός προϋπ.'!K25+'Σ1.2. ΠΔΕ, ΤΑΑ &amp; Λοιπά εργαλεία'!K25</f>
        <v>0</v>
      </c>
      <c r="L25" s="39">
        <f t="shared" si="8"/>
        <v>0</v>
      </c>
      <c r="M25" s="136">
        <f>'Σ1.1. Τακτικός προϋπ.'!M25+'Σ1.2. ΠΔΕ, ΤΑΑ &amp; Λοιπά εργαλεία'!M25</f>
        <v>0</v>
      </c>
      <c r="N25" s="136">
        <f>'Σ1.1. Τακτικός προϋπ.'!N25+'Σ1.2. ΠΔΕ, ΤΑΑ &amp; Λοιπά εργαλεία'!N25</f>
        <v>0</v>
      </c>
      <c r="O25" s="136">
        <f>'Σ1.1. Τακτικός προϋπ.'!O25+'Σ1.2. ΠΔΕ, ΤΑΑ &amp; Λοιπά εργαλεία'!O25</f>
        <v>0</v>
      </c>
      <c r="P25" s="39">
        <f t="shared" si="9"/>
        <v>0</v>
      </c>
      <c r="Q25" s="136">
        <f>'Σ1.1. Τακτικός προϋπ.'!Q25+'Σ1.2. ΠΔΕ, ΤΑΑ &amp; Λοιπά εργαλεία'!Q25</f>
        <v>0</v>
      </c>
      <c r="R25" s="136">
        <f>'Σ1.1. Τακτικός προϋπ.'!R25+'Σ1.2. ΠΔΕ, ΤΑΑ &amp; Λοιπά εργαλεία'!R25</f>
        <v>0</v>
      </c>
      <c r="S25" s="136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>
      <c r="A26" s="94" t="s">
        <v>21</v>
      </c>
      <c r="B26" s="67" t="s">
        <v>22</v>
      </c>
      <c r="C26" s="53"/>
      <c r="D26" s="40">
        <f t="shared" ref="D26:T26" si="11">D5-D14</f>
        <v>-14644886.180000007</v>
      </c>
      <c r="E26" s="40">
        <f t="shared" si="11"/>
        <v>581940.4599999995</v>
      </c>
      <c r="F26" s="40">
        <f t="shared" si="11"/>
        <v>127156.87999999989</v>
      </c>
      <c r="G26" s="40">
        <f t="shared" si="11"/>
        <v>-625360.63000000035</v>
      </c>
      <c r="H26" s="40">
        <f t="shared" si="11"/>
        <v>83736.709999999963</v>
      </c>
      <c r="I26" s="40">
        <f t="shared" si="11"/>
        <v>-961189.8900000006</v>
      </c>
      <c r="J26" s="40">
        <f t="shared" si="11"/>
        <v>-2544869.2399999993</v>
      </c>
      <c r="K26" s="40">
        <f t="shared" si="11"/>
        <v>-2087010.1500000013</v>
      </c>
      <c r="L26" s="40">
        <f t="shared" si="11"/>
        <v>-5509332.5699999966</v>
      </c>
      <c r="M26" s="40">
        <f t="shared" si="11"/>
        <v>-1694984.3199999989</v>
      </c>
      <c r="N26" s="40">
        <f t="shared" si="11"/>
        <v>-412486.5</v>
      </c>
      <c r="O26" s="40">
        <f t="shared" si="11"/>
        <v>-1380225.9799999995</v>
      </c>
      <c r="P26" s="40">
        <f t="shared" si="11"/>
        <v>-8997029.3700000048</v>
      </c>
      <c r="Q26" s="40">
        <f t="shared" si="11"/>
        <v>-1170892.0899999999</v>
      </c>
      <c r="R26" s="40">
        <f t="shared" si="11"/>
        <v>-2207966.7100000009</v>
      </c>
      <c r="S26" s="40">
        <f t="shared" si="11"/>
        <v>-2268998.0100000002</v>
      </c>
      <c r="T26" s="40">
        <f t="shared" si="11"/>
        <v>-14644886.18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-173945.57000000007</v>
      </c>
      <c r="F27" s="62">
        <f t="shared" ref="F27:T27" si="12">F51-$D51</f>
        <v>-173945.57000000007</v>
      </c>
      <c r="G27" s="62">
        <f t="shared" si="12"/>
        <v>-173945.57000000007</v>
      </c>
      <c r="H27" s="62">
        <f t="shared" si="12"/>
        <v>-173945.57000000007</v>
      </c>
      <c r="I27" s="62">
        <f t="shared" si="12"/>
        <v>-173945.57000000007</v>
      </c>
      <c r="J27" s="62">
        <f t="shared" si="12"/>
        <v>-173945.57000000007</v>
      </c>
      <c r="K27" s="62">
        <f t="shared" si="12"/>
        <v>-173945.57000000007</v>
      </c>
      <c r="L27" s="62">
        <f t="shared" si="12"/>
        <v>-173945.57000000007</v>
      </c>
      <c r="M27" s="62">
        <f t="shared" si="12"/>
        <v>-173945.57000000007</v>
      </c>
      <c r="N27" s="62">
        <f t="shared" si="12"/>
        <v>-173945.57000000007</v>
      </c>
      <c r="O27" s="62">
        <f t="shared" si="12"/>
        <v>-173945.57000000007</v>
      </c>
      <c r="P27" s="62">
        <f t="shared" si="12"/>
        <v>-173945.57000000007</v>
      </c>
      <c r="Q27" s="62">
        <f t="shared" si="12"/>
        <v>-173945.57000000007</v>
      </c>
      <c r="R27" s="62">
        <f t="shared" si="12"/>
        <v>-173945.57000000007</v>
      </c>
      <c r="S27" s="62">
        <f t="shared" si="12"/>
        <v>-1873945.57</v>
      </c>
      <c r="T27" s="62">
        <f t="shared" si="12"/>
        <v>-1873945.57</v>
      </c>
      <c r="V27" s="97"/>
    </row>
    <row r="28" spans="1:22" s="11" customFormat="1" ht="16.5" customHeight="1">
      <c r="A28" s="98" t="s">
        <v>574</v>
      </c>
      <c r="B28" s="56" t="s">
        <v>576</v>
      </c>
      <c r="C28" s="56"/>
      <c r="D28" s="57"/>
      <c r="E28" s="58">
        <f t="shared" ref="E28:T28" si="13">E26-E27</f>
        <v>755886.02999999956</v>
      </c>
      <c r="F28" s="58">
        <f t="shared" si="13"/>
        <v>301102.44999999995</v>
      </c>
      <c r="G28" s="58">
        <f t="shared" si="13"/>
        <v>-451415.06000000029</v>
      </c>
      <c r="H28" s="58">
        <f t="shared" si="13"/>
        <v>257682.28000000003</v>
      </c>
      <c r="I28" s="58">
        <f t="shared" si="13"/>
        <v>-787244.32000000053</v>
      </c>
      <c r="J28" s="58">
        <f t="shared" si="13"/>
        <v>-2370923.669999999</v>
      </c>
      <c r="K28" s="58">
        <f t="shared" si="13"/>
        <v>-1913064.5800000012</v>
      </c>
      <c r="L28" s="58">
        <f t="shared" si="13"/>
        <v>-5335386.9999999963</v>
      </c>
      <c r="M28" s="58">
        <f t="shared" si="13"/>
        <v>-1521038.7499999988</v>
      </c>
      <c r="N28" s="58">
        <f t="shared" si="13"/>
        <v>-238540.92999999993</v>
      </c>
      <c r="O28" s="58">
        <f t="shared" si="13"/>
        <v>-1206280.4099999995</v>
      </c>
      <c r="P28" s="58">
        <f t="shared" si="13"/>
        <v>-8823083.8000000045</v>
      </c>
      <c r="Q28" s="58">
        <f t="shared" si="13"/>
        <v>-996946.51999999979</v>
      </c>
      <c r="R28" s="58">
        <f t="shared" si="13"/>
        <v>-2034021.1400000008</v>
      </c>
      <c r="S28" s="58">
        <f t="shared" si="13"/>
        <v>-395052.44000000018</v>
      </c>
      <c r="T28" s="58">
        <f t="shared" si="13"/>
        <v>-12770940.609999999</v>
      </c>
      <c r="V28" s="99"/>
    </row>
    <row r="29" spans="1:22" ht="16.5" customHeight="1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14845681.34</v>
      </c>
      <c r="E30" s="46">
        <f t="shared" ref="E30:T30" si="14">E31+E32+E33+E34+E35+E36+E37</f>
        <v>493053.33999999997</v>
      </c>
      <c r="F30" s="46">
        <f t="shared" si="14"/>
        <v>507162.46</v>
      </c>
      <c r="G30" s="46">
        <f t="shared" si="14"/>
        <v>21721.059999999998</v>
      </c>
      <c r="H30" s="46">
        <f t="shared" si="14"/>
        <v>1021936.86</v>
      </c>
      <c r="I30" s="46">
        <f t="shared" si="14"/>
        <v>1580798.6500000001</v>
      </c>
      <c r="J30" s="46">
        <f t="shared" si="14"/>
        <v>1553549.09</v>
      </c>
      <c r="K30" s="46">
        <f t="shared" si="14"/>
        <v>1572811.51</v>
      </c>
      <c r="L30" s="46">
        <f t="shared" si="14"/>
        <v>5729096.1100000003</v>
      </c>
      <c r="M30" s="46">
        <f t="shared" si="14"/>
        <v>1587633.59</v>
      </c>
      <c r="N30" s="46">
        <f t="shared" si="14"/>
        <v>1518403.83</v>
      </c>
      <c r="O30" s="46">
        <f t="shared" si="14"/>
        <v>1518610.47</v>
      </c>
      <c r="P30" s="46">
        <f t="shared" si="14"/>
        <v>10353744</v>
      </c>
      <c r="Q30" s="46">
        <f t="shared" si="14"/>
        <v>1606850.1600000001</v>
      </c>
      <c r="R30" s="46">
        <f t="shared" si="14"/>
        <v>1553989.4500000002</v>
      </c>
      <c r="S30" s="46">
        <f t="shared" si="14"/>
        <v>1331097.73</v>
      </c>
      <c r="T30" s="46">
        <f t="shared" si="14"/>
        <v>14845681.34</v>
      </c>
      <c r="U30" s="46">
        <f>D30-T30</f>
        <v>0</v>
      </c>
      <c r="V30" s="116">
        <f>SUM(V31:V37)</f>
        <v>14845681.34</v>
      </c>
    </row>
    <row r="31" spans="1:22" ht="16.5" customHeight="1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3">
        <f>'Σ1.1. Τακτικός προϋπ.'!E31+'Σ1.2. ΠΔΕ, ΤΑΑ &amp; Λοιπά εργαλεία'!E31</f>
        <v>0</v>
      </c>
      <c r="F31" s="133">
        <f>'Σ1.1. Τακτικός προϋπ.'!F31+'Σ1.2. ΠΔΕ, ΤΑΑ &amp; Λοιπά εργαλεία'!F31</f>
        <v>0</v>
      </c>
      <c r="G31" s="133">
        <f>'Σ1.1. Τακτικός προϋπ.'!G31+'Σ1.2. ΠΔΕ, ΤΑΑ &amp; Λοιπά εργαλεία'!G31</f>
        <v>0</v>
      </c>
      <c r="H31" s="48">
        <f>E31+F31+G31</f>
        <v>0</v>
      </c>
      <c r="I31" s="133">
        <f>'Σ1.1. Τακτικός προϋπ.'!I31+'Σ1.2. ΠΔΕ, ΤΑΑ &amp; Λοιπά εργαλεία'!I31</f>
        <v>0</v>
      </c>
      <c r="J31" s="133">
        <f>'Σ1.1. Τακτικός προϋπ.'!J31+'Σ1.2. ΠΔΕ, ΤΑΑ &amp; Λοιπά εργαλεία'!J31</f>
        <v>0</v>
      </c>
      <c r="K31" s="133">
        <f>'Σ1.1. Τακτικός προϋπ.'!K31+'Σ1.2. ΠΔΕ, ΤΑΑ &amp; Λοιπά εργαλεία'!K31</f>
        <v>0</v>
      </c>
      <c r="L31" s="48">
        <f>H31+I31+J31+K31</f>
        <v>0</v>
      </c>
      <c r="M31" s="133">
        <f>'Σ1.1. Τακτικός προϋπ.'!M31+'Σ1.2. ΠΔΕ, ΤΑΑ &amp; Λοιπά εργαλεία'!M31</f>
        <v>0</v>
      </c>
      <c r="N31" s="133">
        <f>'Σ1.1. Τακτικός προϋπ.'!N31+'Σ1.2. ΠΔΕ, ΤΑΑ &amp; Λοιπά εργαλεία'!N31</f>
        <v>0</v>
      </c>
      <c r="O31" s="133">
        <f>'Σ1.1. Τακτικός προϋπ.'!O31+'Σ1.2. ΠΔΕ, ΤΑΑ &amp; Λοιπά εργαλεία'!O31</f>
        <v>0</v>
      </c>
      <c r="P31" s="48">
        <f>L31+M31+N31+O31</f>
        <v>0</v>
      </c>
      <c r="Q31" s="133">
        <f>'Σ1.1. Τακτικός προϋπ.'!Q31+'Σ1.2. ΠΔΕ, ΤΑΑ &amp; Λοιπά εργαλεία'!Q31</f>
        <v>0</v>
      </c>
      <c r="R31" s="133">
        <f>'Σ1.1. Τακτικός προϋπ.'!R31+'Σ1.2. ΠΔΕ, ΤΑΑ &amp; Λοιπά εργαλεία'!R31</f>
        <v>0</v>
      </c>
      <c r="S31" s="133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3">
        <f>'Σ1.1. Τακτικός προϋπ.'!E32+'Σ1.2. ΠΔΕ, ΤΑΑ &amp; Λοιπά εργαλεία'!E32</f>
        <v>0</v>
      </c>
      <c r="F32" s="133">
        <f>'Σ1.1. Τακτικός προϋπ.'!F32+'Σ1.2. ΠΔΕ, ΤΑΑ &amp; Λοιπά εργαλεία'!F32</f>
        <v>0</v>
      </c>
      <c r="G32" s="133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3">
        <f>'Σ1.1. Τακτικός προϋπ.'!I32+'Σ1.2. ΠΔΕ, ΤΑΑ &amp; Λοιπά εργαλεία'!I32</f>
        <v>0</v>
      </c>
      <c r="J32" s="133">
        <f>'Σ1.1. Τακτικός προϋπ.'!J32+'Σ1.2. ΠΔΕ, ΤΑΑ &amp; Λοιπά εργαλεία'!J32</f>
        <v>0</v>
      </c>
      <c r="K32" s="133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3">
        <f>'Σ1.1. Τακτικός προϋπ.'!M32+'Σ1.2. ΠΔΕ, ΤΑΑ &amp; Λοιπά εργαλεία'!M32</f>
        <v>0</v>
      </c>
      <c r="N32" s="133">
        <f>'Σ1.1. Τακτικός προϋπ.'!N32+'Σ1.2. ΠΔΕ, ΤΑΑ &amp; Λοιπά εργαλεία'!N32</f>
        <v>0</v>
      </c>
      <c r="O32" s="133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3">
        <f>'Σ1.1. Τακτικός προϋπ.'!Q32+'Σ1.2. ΠΔΕ, ΤΑΑ &amp; Λοιπά εργαλεία'!Q32</f>
        <v>0</v>
      </c>
      <c r="R32" s="133">
        <f>'Σ1.1. Τακτικός προϋπ.'!R32+'Σ1.2. ΠΔΕ, ΤΑΑ &amp; Λοιπά εργαλεία'!R32</f>
        <v>0</v>
      </c>
      <c r="S32" s="133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1942681.34</v>
      </c>
    </row>
    <row r="33" spans="1:22" ht="16.5" customHeight="1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3">
        <f>'Σ1.1. Τακτικός προϋπ.'!E33+'Σ1.2. ΠΔΕ, ΤΑΑ &amp; Λοιπά εργαλεία'!E33</f>
        <v>0</v>
      </c>
      <c r="F33" s="133">
        <f>'Σ1.1. Τακτικός προϋπ.'!F33+'Σ1.2. ΠΔΕ, ΤΑΑ &amp; Λοιπά εργαλεία'!F33</f>
        <v>0</v>
      </c>
      <c r="G33" s="133">
        <f>'Σ1.1. Τακτικός προϋπ.'!G33+'Σ1.2. ΠΔΕ, ΤΑΑ &amp; Λοιπά εργαλεία'!G33</f>
        <v>0</v>
      </c>
      <c r="H33" s="48">
        <f t="shared" si="16"/>
        <v>0</v>
      </c>
      <c r="I33" s="133">
        <f>'Σ1.1. Τακτικός προϋπ.'!I33+'Σ1.2. ΠΔΕ, ΤΑΑ &amp; Λοιπά εργαλεία'!I33</f>
        <v>0</v>
      </c>
      <c r="J33" s="133">
        <f>'Σ1.1. Τακτικός προϋπ.'!J33+'Σ1.2. ΠΔΕ, ΤΑΑ &amp; Λοιπά εργαλεία'!J33</f>
        <v>0</v>
      </c>
      <c r="K33" s="133">
        <f>'Σ1.1. Τακτικός προϋπ.'!K33+'Σ1.2. ΠΔΕ, ΤΑΑ &amp; Λοιπά εργαλεία'!K33</f>
        <v>0</v>
      </c>
      <c r="L33" s="48">
        <f t="shared" si="17"/>
        <v>0</v>
      </c>
      <c r="M33" s="133">
        <f>'Σ1.1. Τακτικός προϋπ.'!M33+'Σ1.2. ΠΔΕ, ΤΑΑ &amp; Λοιπά εργαλεία'!M33</f>
        <v>0</v>
      </c>
      <c r="N33" s="133">
        <f>'Σ1.1. Τακτικός προϋπ.'!N33+'Σ1.2. ΠΔΕ, ΤΑΑ &amp; Λοιπά εργαλεία'!N33</f>
        <v>0</v>
      </c>
      <c r="O33" s="133">
        <f>'Σ1.1. Τακτικός προϋπ.'!O33+'Σ1.2. ΠΔΕ, ΤΑΑ &amp; Λοιπά εργαλεία'!O33</f>
        <v>0</v>
      </c>
      <c r="P33" s="48">
        <f t="shared" si="18"/>
        <v>0</v>
      </c>
      <c r="Q33" s="133">
        <f>'Σ1.1. Τακτικός προϋπ.'!Q33+'Σ1.2. ΠΔΕ, ΤΑΑ &amp; Λοιπά εργαλεία'!Q33</f>
        <v>0</v>
      </c>
      <c r="R33" s="133">
        <f>'Σ1.1. Τακτικός προϋπ.'!R33+'Σ1.2. ΠΔΕ, ΤΑΑ &amp; Λοιπά εργαλεία'!R33</f>
        <v>0</v>
      </c>
      <c r="S33" s="133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102000</v>
      </c>
      <c r="E34" s="133">
        <f>'Σ1.1. Τακτικός προϋπ.'!E34+'Σ1.2. ΠΔΕ, ΤΑΑ &amp; Λοιπά εργαλεία'!E34</f>
        <v>2070.98</v>
      </c>
      <c r="F34" s="133">
        <f>'Σ1.1. Τακτικός προϋπ.'!F34+'Σ1.2. ΠΔΕ, ΤΑΑ &amp; Λοιπά εργαλεία'!F34</f>
        <v>1591.64</v>
      </c>
      <c r="G34" s="133">
        <f>'Σ1.1. Τακτικός προϋπ.'!G34+'Σ1.2. ΠΔΕ, ΤΑΑ &amp; Λοιπά εργαλεία'!G34</f>
        <v>2512.44</v>
      </c>
      <c r="H34" s="48">
        <f t="shared" si="16"/>
        <v>6175.0599999999995</v>
      </c>
      <c r="I34" s="133">
        <f>'Σ1.1. Τακτικός προϋπ.'!I34+'Σ1.2. ΠΔΕ, ΤΑΑ &amp; Λοιπά εργαλεία'!I34</f>
        <v>4766.8100000000004</v>
      </c>
      <c r="J34" s="133">
        <f>'Σ1.1. Τακτικός προϋπ.'!J34+'Σ1.2. ΠΔΕ, ΤΑΑ &amp; Λοιπά εργαλεία'!J34</f>
        <v>4623.6400000000003</v>
      </c>
      <c r="K34" s="133">
        <f>'Σ1.1. Τακτικός προϋπ.'!K34+'Σ1.2. ΠΔΕ, ΤΑΑ &amp; Λοιπά εργαλεία'!K34</f>
        <v>4074.2</v>
      </c>
      <c r="L34" s="48">
        <f t="shared" si="17"/>
        <v>19639.71</v>
      </c>
      <c r="M34" s="133">
        <f>'Σ1.1. Τακτικός προϋπ.'!M34+'Σ1.2. ΠΔΕ, ΤΑΑ &amp; Λοιπά εργαλεία'!M34</f>
        <v>4782.67</v>
      </c>
      <c r="N34" s="133">
        <f>'Σ1.1. Τακτικός προϋπ.'!N34+'Σ1.2. ΠΔΕ, ΤΑΑ &amp; Λοιπά εργαλεία'!N34</f>
        <v>3958.17</v>
      </c>
      <c r="O34" s="133">
        <f>'Σ1.1. Τακτικός προϋπ.'!O34+'Σ1.2. ΠΔΕ, ΤΑΑ &amp; Λοιπά εργαλεία'!O34</f>
        <v>5107.1400000000003</v>
      </c>
      <c r="P34" s="48">
        <f t="shared" si="18"/>
        <v>33487.689999999995</v>
      </c>
      <c r="Q34" s="133">
        <f>'Σ1.1. Τακτικός προϋπ.'!Q34+'Σ1.2. ΠΔΕ, ΤΑΑ &amp; Λοιπά εργαλεία'!Q34</f>
        <v>4619.3100000000004</v>
      </c>
      <c r="R34" s="133">
        <f>'Σ1.1. Τακτικός προϋπ.'!R34+'Σ1.2. ΠΔΕ, ΤΑΑ &amp; Λοιπά εργαλεία'!R34</f>
        <v>3686.74</v>
      </c>
      <c r="S34" s="133">
        <f>'Σ1.1. Τακτικός προϋπ.'!S34+'Σ1.2. ΠΔΕ, ΤΑΑ &amp; Λοιπά εργαλεία'!S34</f>
        <v>60206.26</v>
      </c>
      <c r="T34" s="48">
        <f t="shared" si="19"/>
        <v>102000</v>
      </c>
      <c r="U34" s="46">
        <f t="shared" si="15"/>
        <v>0</v>
      </c>
      <c r="V34" s="117">
        <f>'Σ1.1. Τακτικός προϋπ.'!V34+'Σ1.2. ΠΔΕ, ΤΑΑ &amp; Λοιπά εργαλεία'!V34</f>
        <v>102000</v>
      </c>
    </row>
    <row r="35" spans="1:22" ht="16.5" customHeight="1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3">
        <f>'Σ1.1. Τακτικός προϋπ.'!E35+'Σ1.2. ΠΔΕ, ΤΑΑ &amp; Λοιπά εργαλεία'!E35</f>
        <v>0</v>
      </c>
      <c r="F35" s="133">
        <f>'Σ1.1. Τακτικός προϋπ.'!F35+'Σ1.2. ΠΔΕ, ΤΑΑ &amp; Λοιπά εργαλεία'!F35</f>
        <v>0</v>
      </c>
      <c r="G35" s="133">
        <f>'Σ1.1. Τακτικός προϋπ.'!G35+'Σ1.2. ΠΔΕ, ΤΑΑ &amp; Λοιπά εργαλεία'!G35</f>
        <v>0</v>
      </c>
      <c r="H35" s="48">
        <f t="shared" si="16"/>
        <v>0</v>
      </c>
      <c r="I35" s="133">
        <f>'Σ1.1. Τακτικός προϋπ.'!I35+'Σ1.2. ΠΔΕ, ΤΑΑ &amp; Λοιπά εργαλεία'!I35</f>
        <v>0</v>
      </c>
      <c r="J35" s="133">
        <f>'Σ1.1. Τακτικός προϋπ.'!J35+'Σ1.2. ΠΔΕ, ΤΑΑ &amp; Λοιπά εργαλεία'!J35</f>
        <v>0</v>
      </c>
      <c r="K35" s="133">
        <f>'Σ1.1. Τακτικός προϋπ.'!K35+'Σ1.2. ΠΔΕ, ΤΑΑ &amp; Λοιπά εργαλεία'!K35</f>
        <v>0</v>
      </c>
      <c r="L35" s="48">
        <f t="shared" si="17"/>
        <v>0</v>
      </c>
      <c r="M35" s="133">
        <f>'Σ1.1. Τακτικός προϋπ.'!M35+'Σ1.2. ΠΔΕ, ΤΑΑ &amp; Λοιπά εργαλεία'!M35</f>
        <v>0</v>
      </c>
      <c r="N35" s="133">
        <f>'Σ1.1. Τακτικός προϋπ.'!N35+'Σ1.2. ΠΔΕ, ΤΑΑ &amp; Λοιπά εργαλεία'!N35</f>
        <v>0</v>
      </c>
      <c r="O35" s="133">
        <f>'Σ1.1. Τακτικός προϋπ.'!O35+'Σ1.2. ΠΔΕ, ΤΑΑ &amp; Λοιπά εργαλεία'!O35</f>
        <v>0</v>
      </c>
      <c r="P35" s="48">
        <f t="shared" si="18"/>
        <v>0</v>
      </c>
      <c r="Q35" s="133">
        <f>'Σ1.1. Τακτικός προϋπ.'!Q35+'Σ1.2. ΠΔΕ, ΤΑΑ &amp; Λοιπά εργαλεία'!Q35</f>
        <v>0</v>
      </c>
      <c r="R35" s="133">
        <f>'Σ1.1. Τακτικός προϋπ.'!R35+'Σ1.2. ΠΔΕ, ΤΑΑ &amp; Λοιπά εργαλεία'!R35</f>
        <v>0</v>
      </c>
      <c r="S35" s="133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7942681.3399999999</v>
      </c>
      <c r="E36" s="133">
        <f>'Σ1.1. Τακτικός προϋπ.'!E36+'Σ1.2. ΠΔΕ, ΤΑΑ &amp; Λοιπά εργαλεία'!E36</f>
        <v>0</v>
      </c>
      <c r="F36" s="133">
        <f>'Σ1.1. Τακτικός προϋπ.'!F36+'Σ1.2. ΠΔΕ, ΤΑΑ &amp; Λοιπά εργαλεία'!F36</f>
        <v>0</v>
      </c>
      <c r="G36" s="133">
        <f>'Σ1.1. Τακτικός προϋπ.'!G36+'Σ1.2. ΠΔΕ, ΤΑΑ &amp; Λοιπά εργαλεία'!G36</f>
        <v>0</v>
      </c>
      <c r="H36" s="48">
        <f t="shared" si="16"/>
        <v>0</v>
      </c>
      <c r="I36" s="133">
        <f>'Σ1.1. Τακτικός προϋπ.'!I36+'Σ1.2. ΠΔΕ, ΤΑΑ &amp; Λοιπά εργαλεία'!I36</f>
        <v>875176.60000000009</v>
      </c>
      <c r="J36" s="133">
        <f>'Σ1.1. Τακτικός προϋπ.'!J36+'Σ1.2. ΠΔΕ, ΤΑΑ &amp; Λοιπά εργαλεία'!J36</f>
        <v>875176.60000000009</v>
      </c>
      <c r="K36" s="133">
        <f>'Σ1.1. Τακτικός προϋπ.'!K36+'Σ1.2. ΠΔΕ, ΤΑΑ &amp; Λοιπά εργαλεία'!K36</f>
        <v>875176.60000000009</v>
      </c>
      <c r="L36" s="48">
        <f t="shared" si="17"/>
        <v>2625529.8000000003</v>
      </c>
      <c r="M36" s="133">
        <f>'Σ1.1. Τακτικός προϋπ.'!M36+'Σ1.2. ΠΔΕ, ΤΑΑ &amp; Λοιπά εργαλεία'!M36</f>
        <v>875176.60000000009</v>
      </c>
      <c r="N36" s="133">
        <f>'Σ1.1. Τακτικός προϋπ.'!N36+'Σ1.2. ΠΔΕ, ΤΑΑ &amp; Λοιπά εργαλεία'!N36</f>
        <v>875176.60000000009</v>
      </c>
      <c r="O36" s="133">
        <f>'Σ1.1. Τακτικός προϋπ.'!O36+'Σ1.2. ΠΔΕ, ΤΑΑ &amp; Λοιπά εργαλεία'!O36</f>
        <v>875372.23</v>
      </c>
      <c r="P36" s="48">
        <f t="shared" si="18"/>
        <v>5251255.2300000004</v>
      </c>
      <c r="Q36" s="133">
        <f>'Σ1.1. Τακτικός προϋπ.'!Q36+'Σ1.2. ΠΔΕ, ΤΑΑ &amp; Λοιπά εργαλεία'!Q36</f>
        <v>924118.39</v>
      </c>
      <c r="R36" s="133">
        <f>'Σ1.1. Τακτικός προϋπ.'!R36+'Σ1.2. ΠΔΕ, ΤΑΑ &amp; Λοιπά εργαλεία'!R36</f>
        <v>875176.60000000009</v>
      </c>
      <c r="S36" s="133">
        <f>'Σ1.1. Τακτικός προϋπ.'!S36+'Σ1.2. ΠΔΕ, ΤΑΑ &amp; Λοιπά εργαλεία'!S36</f>
        <v>892131.12</v>
      </c>
      <c r="T36" s="48">
        <f t="shared" si="19"/>
        <v>7942681.3400000008</v>
      </c>
      <c r="U36" s="46">
        <f t="shared" si="15"/>
        <v>0</v>
      </c>
      <c r="V36" s="117">
        <f>'Σ1.1. Τακτικός προϋπ.'!V36+'Σ1.2. ΠΔΕ, ΤΑΑ &amp; Λοιπά εργαλεία'!V36</f>
        <v>6000000</v>
      </c>
    </row>
    <row r="37" spans="1:22" ht="16.5" customHeight="1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6801000</v>
      </c>
      <c r="E37" s="133">
        <f>'Σ1.1. Τακτικός προϋπ.'!E37+'Σ1.2. ΠΔΕ, ΤΑΑ &amp; Λοιπά εργαλεία'!E37</f>
        <v>490982.36</v>
      </c>
      <c r="F37" s="133">
        <f>'Σ1.1. Τακτικός προϋπ.'!F37+'Σ1.2. ΠΔΕ, ΤΑΑ &amp; Λοιπά εργαλεία'!F37</f>
        <v>505570.82</v>
      </c>
      <c r="G37" s="133">
        <f>'Σ1.1. Τακτικός προϋπ.'!G37+'Σ1.2. ΠΔΕ, ΤΑΑ &amp; Λοιπά εργαλεία'!G37</f>
        <v>19208.62</v>
      </c>
      <c r="H37" s="48">
        <f t="shared" si="16"/>
        <v>1015761.7999999999</v>
      </c>
      <c r="I37" s="133">
        <f>'Σ1.1. Τακτικός προϋπ.'!I37+'Σ1.2. ΠΔΕ, ΤΑΑ &amp; Λοιπά εργαλεία'!I37</f>
        <v>700855.24</v>
      </c>
      <c r="J37" s="133">
        <f>'Σ1.1. Τακτικός προϋπ.'!J37+'Σ1.2. ΠΔΕ, ΤΑΑ &amp; Λοιπά εργαλεία'!J37</f>
        <v>673748.85</v>
      </c>
      <c r="K37" s="133">
        <f>'Σ1.1. Τακτικός προϋπ.'!K37+'Σ1.2. ΠΔΕ, ΤΑΑ &amp; Λοιπά εργαλεία'!K37</f>
        <v>693560.71</v>
      </c>
      <c r="L37" s="48">
        <f t="shared" si="17"/>
        <v>3083926.6</v>
      </c>
      <c r="M37" s="133">
        <f>'Σ1.1. Τακτικός προϋπ.'!M37+'Σ1.2. ΠΔΕ, ΤΑΑ &amp; Λοιπά εργαλεία'!M37</f>
        <v>707674.32</v>
      </c>
      <c r="N37" s="133">
        <f>'Σ1.1. Τακτικός προϋπ.'!N37+'Σ1.2. ΠΔΕ, ΤΑΑ &amp; Λοιπά εργαλεία'!N37</f>
        <v>639269.06000000006</v>
      </c>
      <c r="O37" s="133">
        <f>'Σ1.1. Τακτικός προϋπ.'!O37+'Σ1.2. ΠΔΕ, ΤΑΑ &amp; Λοιπά εργαλεία'!O37</f>
        <v>638131.1</v>
      </c>
      <c r="P37" s="48">
        <f t="shared" si="18"/>
        <v>5069001.08</v>
      </c>
      <c r="Q37" s="133">
        <f>'Σ1.1. Τακτικός προϋπ.'!Q37+'Σ1.2. ΠΔΕ, ΤΑΑ &amp; Λοιπά εργαλεία'!Q37</f>
        <v>678112.46</v>
      </c>
      <c r="R37" s="133">
        <f>'Σ1.1. Τακτικός προϋπ.'!R37+'Σ1.2. ΠΔΕ, ΤΑΑ &amp; Λοιπά εργαλεία'!R37</f>
        <v>675126.11</v>
      </c>
      <c r="S37" s="133">
        <f>'Σ1.1. Τακτικός προϋπ.'!S37+'Σ1.2. ΠΔΕ, ΤΑΑ &amp; Λοιπά εργαλεία'!S37</f>
        <v>378760.35</v>
      </c>
      <c r="T37" s="48">
        <f t="shared" si="19"/>
        <v>6801000</v>
      </c>
      <c r="U37" s="130">
        <f t="shared" si="15"/>
        <v>0</v>
      </c>
      <c r="V37" s="134">
        <f>'Σ1.1. Τακτικός προϋπ.'!V37+'Σ1.2. ΠΔΕ, ΤΑΑ &amp; Λοιπά εργαλεία'!V37</f>
        <v>6801000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7472265.6799999997</v>
      </c>
      <c r="E38" s="46">
        <f t="shared" ref="E38:T38" si="20">E39+E40+E41+E42+E43+E44+E45</f>
        <v>518210.07</v>
      </c>
      <c r="F38" s="46">
        <f t="shared" si="20"/>
        <v>634553.36</v>
      </c>
      <c r="G38" s="46">
        <f t="shared" si="20"/>
        <v>60717.57</v>
      </c>
      <c r="H38" s="46">
        <f t="shared" si="20"/>
        <v>1213481</v>
      </c>
      <c r="I38" s="46">
        <f t="shared" si="20"/>
        <v>758288.40999999992</v>
      </c>
      <c r="J38" s="46">
        <f t="shared" si="20"/>
        <v>754724.15</v>
      </c>
      <c r="K38" s="46">
        <f t="shared" si="20"/>
        <v>752664.25</v>
      </c>
      <c r="L38" s="46">
        <f t="shared" si="20"/>
        <v>3479157.81</v>
      </c>
      <c r="M38" s="46">
        <f t="shared" si="20"/>
        <v>735538.61</v>
      </c>
      <c r="N38" s="46">
        <f t="shared" si="20"/>
        <v>691463.96</v>
      </c>
      <c r="O38" s="46">
        <f t="shared" si="20"/>
        <v>688049.3600000001</v>
      </c>
      <c r="P38" s="46">
        <f t="shared" si="20"/>
        <v>5594209.7400000002</v>
      </c>
      <c r="Q38" s="46">
        <f t="shared" si="20"/>
        <v>727582.71</v>
      </c>
      <c r="R38" s="46">
        <f t="shared" si="20"/>
        <v>739437.24</v>
      </c>
      <c r="S38" s="46">
        <f t="shared" si="20"/>
        <v>411035.99000000005</v>
      </c>
      <c r="T38" s="46">
        <f t="shared" si="20"/>
        <v>7472265.6799999997</v>
      </c>
      <c r="U38" s="46">
        <f t="shared" si="15"/>
        <v>0</v>
      </c>
      <c r="V38" s="116">
        <f>SUM(V39:V45)</f>
        <v>7522265.6799999997</v>
      </c>
    </row>
    <row r="39" spans="1:22" ht="16.5" customHeight="1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3">
        <f>'Σ1.1. Τακτικός προϋπ.'!E39+'Σ1.2. ΠΔΕ, ΤΑΑ &amp; Λοιπά εργαλεία'!E39</f>
        <v>0</v>
      </c>
      <c r="F39" s="133">
        <f>'Σ1.1. Τακτικός προϋπ.'!F39+'Σ1.2. ΠΔΕ, ΤΑΑ &amp; Λοιπά εργαλεία'!F39</f>
        <v>0</v>
      </c>
      <c r="G39" s="133">
        <f>'Σ1.1. Τακτικός προϋπ.'!G39+'Σ1.2. ΠΔΕ, ΤΑΑ &amp; Λοιπά εργαλεία'!G39</f>
        <v>0</v>
      </c>
      <c r="H39" s="48">
        <f>E39+F39+G39</f>
        <v>0</v>
      </c>
      <c r="I39" s="133">
        <f>'Σ1.1. Τακτικός προϋπ.'!I39+'Σ1.2. ΠΔΕ, ΤΑΑ &amp; Λοιπά εργαλεία'!I39</f>
        <v>0</v>
      </c>
      <c r="J39" s="133">
        <f>'Σ1.1. Τακτικός προϋπ.'!J39+'Σ1.2. ΠΔΕ, ΤΑΑ &amp; Λοιπά εργαλεία'!J39</f>
        <v>0</v>
      </c>
      <c r="K39" s="133">
        <f>'Σ1.1. Τακτικός προϋπ.'!K39+'Σ1.2. ΠΔΕ, ΤΑΑ &amp; Λοιπά εργαλεία'!K39</f>
        <v>0</v>
      </c>
      <c r="L39" s="48">
        <f>H39+I39+J39+K39</f>
        <v>0</v>
      </c>
      <c r="M39" s="133">
        <f>'Σ1.1. Τακτικός προϋπ.'!M39+'Σ1.2. ΠΔΕ, ΤΑΑ &amp; Λοιπά εργαλεία'!M39</f>
        <v>0</v>
      </c>
      <c r="N39" s="133">
        <f>'Σ1.1. Τακτικός προϋπ.'!N39+'Σ1.2. ΠΔΕ, ΤΑΑ &amp; Λοιπά εργαλεία'!N39</f>
        <v>0</v>
      </c>
      <c r="O39" s="133">
        <f>'Σ1.1. Τακτικός προϋπ.'!O39+'Σ1.2. ΠΔΕ, ΤΑΑ &amp; Λοιπά εργαλεία'!O39</f>
        <v>0</v>
      </c>
      <c r="P39" s="48">
        <f>L39+M39+N39+O39</f>
        <v>0</v>
      </c>
      <c r="Q39" s="133">
        <f>'Σ1.1. Τακτικός προϋπ.'!Q39+'Σ1.2. ΠΔΕ, ΤΑΑ &amp; Λοιπά εργαλεία'!Q39</f>
        <v>0</v>
      </c>
      <c r="R39" s="133">
        <f>'Σ1.1. Τακτικός προϋπ.'!R39+'Σ1.2. ΠΔΕ, ΤΑΑ &amp; Λοιπά εργαλεία'!R39</f>
        <v>0</v>
      </c>
      <c r="S39" s="133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3">
        <f>'Σ1.1. Τακτικός προϋπ.'!E40+'Σ1.2. ΠΔΕ, ΤΑΑ &amp; Λοιπά εργαλεία'!E40</f>
        <v>0</v>
      </c>
      <c r="F40" s="133">
        <f>'Σ1.1. Τακτικός προϋπ.'!F40+'Σ1.2. ΠΔΕ, ΤΑΑ &amp; Λοιπά εργαλεία'!F40</f>
        <v>0</v>
      </c>
      <c r="G40" s="133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3">
        <f>'Σ1.1. Τακτικός προϋπ.'!I40+'Σ1.2. ΠΔΕ, ΤΑΑ &amp; Λοιπά εργαλεία'!I40</f>
        <v>0</v>
      </c>
      <c r="J40" s="133">
        <f>'Σ1.1. Τακτικός προϋπ.'!J40+'Σ1.2. ΠΔΕ, ΤΑΑ &amp; Λοιπά εργαλεία'!J40</f>
        <v>0</v>
      </c>
      <c r="K40" s="133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3">
        <f>'Σ1.1. Τακτικός προϋπ.'!M40+'Σ1.2. ΠΔΕ, ΤΑΑ &amp; Λοιπά εργαλεία'!M40</f>
        <v>0</v>
      </c>
      <c r="N40" s="133">
        <f>'Σ1.1. Τακτικός προϋπ.'!N40+'Σ1.2. ΠΔΕ, ΤΑΑ &amp; Λοιπά εργαλεία'!N40</f>
        <v>0</v>
      </c>
      <c r="O40" s="133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3">
        <f>'Σ1.1. Τακτικός προϋπ.'!Q40+'Σ1.2. ΠΔΕ, ΤΑΑ &amp; Λοιπά εργαλεία'!Q40</f>
        <v>0</v>
      </c>
      <c r="R40" s="133">
        <f>'Σ1.1. Τακτικός προϋπ.'!R40+'Σ1.2. ΠΔΕ, ΤΑΑ &amp; Λοιπά εργαλεία'!R40</f>
        <v>0</v>
      </c>
      <c r="S40" s="133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221165.68</v>
      </c>
    </row>
    <row r="41" spans="1:22" ht="16.5" customHeight="1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0</v>
      </c>
      <c r="E41" s="133">
        <f>'Σ1.1. Τακτικός προϋπ.'!E41+'Σ1.2. ΠΔΕ, ΤΑΑ &amp; Λοιπά εργαλεία'!E41</f>
        <v>0</v>
      </c>
      <c r="F41" s="133">
        <f>'Σ1.1. Τακτικός προϋπ.'!F41+'Σ1.2. ΠΔΕ, ΤΑΑ &amp; Λοιπά εργαλεία'!F41</f>
        <v>0</v>
      </c>
      <c r="G41" s="133">
        <f>'Σ1.1. Τακτικός προϋπ.'!G41+'Σ1.2. ΠΔΕ, ΤΑΑ &amp; Λοιπά εργαλεία'!G41</f>
        <v>0</v>
      </c>
      <c r="H41" s="48">
        <f t="shared" si="21"/>
        <v>0</v>
      </c>
      <c r="I41" s="133">
        <f>'Σ1.1. Τακτικός προϋπ.'!I41+'Σ1.2. ΠΔΕ, ΤΑΑ &amp; Λοιπά εργαλεία'!I41</f>
        <v>0</v>
      </c>
      <c r="J41" s="133">
        <f>'Σ1.1. Τακτικός προϋπ.'!J41+'Σ1.2. ΠΔΕ, ΤΑΑ &amp; Λοιπά εργαλεία'!J41</f>
        <v>0</v>
      </c>
      <c r="K41" s="133">
        <f>'Σ1.1. Τακτικός προϋπ.'!K41+'Σ1.2. ΠΔΕ, ΤΑΑ &amp; Λοιπά εργαλεία'!K41</f>
        <v>0</v>
      </c>
      <c r="L41" s="48">
        <f t="shared" si="22"/>
        <v>0</v>
      </c>
      <c r="M41" s="133">
        <f>'Σ1.1. Τακτικός προϋπ.'!M41+'Σ1.2. ΠΔΕ, ΤΑΑ &amp; Λοιπά εργαλεία'!M41</f>
        <v>0</v>
      </c>
      <c r="N41" s="133">
        <f>'Σ1.1. Τακτικός προϋπ.'!N41+'Σ1.2. ΠΔΕ, ΤΑΑ &amp; Λοιπά εργαλεία'!N41</f>
        <v>0</v>
      </c>
      <c r="O41" s="133">
        <f>'Σ1.1. Τακτικός προϋπ.'!O41+'Σ1.2. ΠΔΕ, ΤΑΑ &amp; Λοιπά εργαλεία'!O41</f>
        <v>0</v>
      </c>
      <c r="P41" s="48">
        <f t="shared" si="23"/>
        <v>0</v>
      </c>
      <c r="Q41" s="133">
        <f>'Σ1.1. Τακτικός προϋπ.'!Q41+'Σ1.2. ΠΔΕ, ΤΑΑ &amp; Λοιπά εργαλεία'!Q41</f>
        <v>0</v>
      </c>
      <c r="R41" s="133">
        <f>'Σ1.1. Τακτικός προϋπ.'!R41+'Σ1.2. ΠΔΕ, ΤΑΑ &amp; Λοιπά εργαλεία'!R41</f>
        <v>0</v>
      </c>
      <c r="S41" s="133">
        <f>'Σ1.1. Τακτικός προϋπ.'!S41+'Σ1.2. ΠΔΕ, ΤΑΑ &amp; Λοιπά εργαλεία'!S41</f>
        <v>0</v>
      </c>
      <c r="T41" s="48">
        <f t="shared" si="24"/>
        <v>0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71000</v>
      </c>
      <c r="E42" s="133">
        <f>'Σ1.1. Τακτικός προϋπ.'!E42+'Σ1.2. ΠΔΕ, ΤΑΑ &amp; Λοιπά εργαλεία'!E42</f>
        <v>0</v>
      </c>
      <c r="F42" s="133">
        <f>'Σ1.1. Τακτικός προϋπ.'!F42+'Σ1.2. ΠΔΕ, ΤΑΑ &amp; Λοιπά εργαλεία'!F42</f>
        <v>51800.49</v>
      </c>
      <c r="G42" s="133">
        <f>'Σ1.1. Τακτικός προϋπ.'!G42+'Σ1.2. ΠΔΕ, ΤΑΑ &amp; Λοιπά εργαλεία'!G42</f>
        <v>6015</v>
      </c>
      <c r="H42" s="48">
        <f t="shared" si="21"/>
        <v>57815.49</v>
      </c>
      <c r="I42" s="133">
        <f>'Σ1.1. Τακτικός προϋπ.'!I42+'Σ1.2. ΠΔΕ, ΤΑΑ &amp; Λοιπά εργαλεία'!I42</f>
        <v>2374.87</v>
      </c>
      <c r="J42" s="133">
        <f>'Σ1.1. Τακτικός προϋπ.'!J42+'Σ1.2. ΠΔΕ, ΤΑΑ &amp; Λοιπά εργαλεία'!J42</f>
        <v>1765.97</v>
      </c>
      <c r="K42" s="133">
        <f>'Σ1.1. Τακτικός προϋπ.'!K42+'Σ1.2. ΠΔΕ, ΤΑΑ &amp; Λοιπά εργαλεία'!K42</f>
        <v>2694.52</v>
      </c>
      <c r="L42" s="48">
        <f t="shared" si="22"/>
        <v>64650.85</v>
      </c>
      <c r="M42" s="133">
        <f>'Σ1.1. Τακτικός προϋπ.'!M42+'Σ1.2. ΠΔΕ, ΤΑΑ &amp; Λοιπά εργαλεία'!M42</f>
        <v>254.61</v>
      </c>
      <c r="N42" s="133">
        <f>'Σ1.1. Τακτικός προϋπ.'!N42+'Σ1.2. ΠΔΕ, ΤΑΑ &amp; Λοιπά εργαλεία'!N42</f>
        <v>214.27</v>
      </c>
      <c r="O42" s="133">
        <f>'Σ1.1. Τακτικός προϋπ.'!O42+'Σ1.2. ΠΔΕ, ΤΑΑ &amp; Λοιπά εργαλεία'!O42</f>
        <v>494.87</v>
      </c>
      <c r="P42" s="48">
        <f t="shared" si="23"/>
        <v>65614.599999999991</v>
      </c>
      <c r="Q42" s="133">
        <f>'Σ1.1. Τακτικός προϋπ.'!Q42+'Σ1.2. ΠΔΕ, ΤΑΑ &amp; Λοιπά εργαλεία'!Q42</f>
        <v>5273.51</v>
      </c>
      <c r="R42" s="133">
        <f>'Σ1.1. Τακτικός προϋπ.'!R42+'Σ1.2. ΠΔΕ, ΤΑΑ &amp; Λοιπά εργαλεία'!R42</f>
        <v>56.61</v>
      </c>
      <c r="S42" s="133">
        <f>'Σ1.1. Τακτικός προϋπ.'!S42+'Σ1.2. ΠΔΕ, ΤΑΑ &amp; Λοιπά εργαλεία'!S42</f>
        <v>55.28</v>
      </c>
      <c r="T42" s="48">
        <f t="shared" si="24"/>
        <v>70999.999999999985</v>
      </c>
      <c r="U42" s="46">
        <f t="shared" si="15"/>
        <v>0</v>
      </c>
      <c r="V42" s="117">
        <f>'Σ1.1. Τακτικός προϋπ.'!V42+'Σ1.2. ΠΔΕ, ΤΑΑ &amp; Λοιπά εργαλεία'!V42</f>
        <v>68000</v>
      </c>
    </row>
    <row r="43" spans="1:22" ht="16.5" customHeight="1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3">
        <f>'Σ1.1. Τακτικός προϋπ.'!E43+'Σ1.2. ΠΔΕ, ΤΑΑ &amp; Λοιπά εργαλεία'!E43</f>
        <v>0</v>
      </c>
      <c r="F43" s="133">
        <f>'Σ1.1. Τακτικός προϋπ.'!F43+'Σ1.2. ΠΔΕ, ΤΑΑ &amp; Λοιπά εργαλεία'!F43</f>
        <v>0</v>
      </c>
      <c r="G43" s="133">
        <f>'Σ1.1. Τακτικός προϋπ.'!G43+'Σ1.2. ΠΔΕ, ΤΑΑ &amp; Λοιπά εργαλεία'!G43</f>
        <v>0</v>
      </c>
      <c r="H43" s="48">
        <f t="shared" si="21"/>
        <v>0</v>
      </c>
      <c r="I43" s="133">
        <f>'Σ1.1. Τακτικός προϋπ.'!I43+'Σ1.2. ΠΔΕ, ΤΑΑ &amp; Λοιπά εργαλεία'!I43</f>
        <v>0</v>
      </c>
      <c r="J43" s="133">
        <f>'Σ1.1. Τακτικός προϋπ.'!J43+'Σ1.2. ΠΔΕ, ΤΑΑ &amp; Λοιπά εργαλεία'!J43</f>
        <v>0</v>
      </c>
      <c r="K43" s="133">
        <f>'Σ1.1. Τακτικός προϋπ.'!K43+'Σ1.2. ΠΔΕ, ΤΑΑ &amp; Λοιπά εργαλεία'!K43</f>
        <v>0</v>
      </c>
      <c r="L43" s="48">
        <f t="shared" si="22"/>
        <v>0</v>
      </c>
      <c r="M43" s="133">
        <f>'Σ1.1. Τακτικός προϋπ.'!M43+'Σ1.2. ΠΔΕ, ΤΑΑ &amp; Λοιπά εργαλεία'!M43</f>
        <v>0</v>
      </c>
      <c r="N43" s="133">
        <f>'Σ1.1. Τακτικός προϋπ.'!N43+'Σ1.2. ΠΔΕ, ΤΑΑ &amp; Λοιπά εργαλεία'!N43</f>
        <v>0</v>
      </c>
      <c r="O43" s="133">
        <f>'Σ1.1. Τακτικός προϋπ.'!O43+'Σ1.2. ΠΔΕ, ΤΑΑ &amp; Λοιπά εργαλεία'!O43</f>
        <v>0</v>
      </c>
      <c r="P43" s="48">
        <f t="shared" si="23"/>
        <v>0</v>
      </c>
      <c r="Q43" s="133">
        <f>'Σ1.1. Τακτικός προϋπ.'!Q43+'Σ1.2. ΠΔΕ, ΤΑΑ &amp; Λοιπά εργαλεία'!Q43</f>
        <v>0</v>
      </c>
      <c r="R43" s="133">
        <f>'Σ1.1. Τακτικός προϋπ.'!R43+'Σ1.2. ΠΔΕ, ΤΑΑ &amp; Λοιπά εργαλεία'!R43</f>
        <v>0</v>
      </c>
      <c r="S43" s="133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590265.67999999993</v>
      </c>
      <c r="E44" s="133">
        <f>'Σ1.1. Τακτικός προϋπ.'!E44+'Σ1.2. ΠΔΕ, ΤΑΑ &amp; Λοιπά εργαλεία'!E44</f>
        <v>27664.71</v>
      </c>
      <c r="F44" s="133">
        <f>'Σ1.1. Τακτικός προϋπ.'!F44+'Σ1.2. ΠΔΕ, ΤΑΑ &amp; Λοιπά εργαλεία'!F44</f>
        <v>27664.71</v>
      </c>
      <c r="G44" s="133">
        <f>'Σ1.1. Τακτικός προϋπ.'!G44+'Σ1.2. ΠΔΕ, ΤΑΑ &amp; Λοιπά εργαλεία'!G44</f>
        <v>27664.71</v>
      </c>
      <c r="H44" s="48">
        <f t="shared" si="21"/>
        <v>82994.13</v>
      </c>
      <c r="I44" s="133">
        <f>'Σ1.1. Τακτικός προϋπ.'!I44+'Σ1.2. ΠΔΕ, ΤΑΑ &amp; Λοιπά εργαλεία'!I44</f>
        <v>61474.47</v>
      </c>
      <c r="J44" s="133">
        <f>'Σ1.1. Τακτικός προϋπ.'!J44+'Σ1.2. ΠΔΕ, ΤΑΑ &amp; Λοιπά εργαλεία'!J44</f>
        <v>60381.57</v>
      </c>
      <c r="K44" s="133">
        <f>'Σ1.1. Τακτικός προϋπ.'!K44+'Σ1.2. ΠΔΕ, ΤΑΑ &amp; Λοιπά εργαλεία'!K44</f>
        <v>56224.959999999999</v>
      </c>
      <c r="L44" s="48">
        <f t="shared" si="22"/>
        <v>261075.13</v>
      </c>
      <c r="M44" s="133">
        <f>'Σ1.1. Τακτικός προϋπ.'!M44+'Σ1.2. ΠΔΕ, ΤΑΑ &amp; Λοιπά εργαλεία'!M44</f>
        <v>58781.56</v>
      </c>
      <c r="N44" s="133">
        <f>'Σ1.1. Τακτικός προϋπ.'!N44+'Σ1.2. ΠΔΕ, ΤΑΑ &amp; Λοιπά εργαλεία'!N44</f>
        <v>59256.72</v>
      </c>
      <c r="O44" s="133">
        <f>'Σ1.1. Τακτικός προϋπ.'!O44+'Σ1.2. ΠΔΕ, ΤΑΑ &amp; Λοιπά εργαλεία'!O44</f>
        <v>60878.559999999998</v>
      </c>
      <c r="P44" s="48">
        <f t="shared" si="23"/>
        <v>439991.97000000003</v>
      </c>
      <c r="Q44" s="133">
        <f>'Σ1.1. Τακτικός προϋπ.'!Q44+'Σ1.2. ΠΔΕ, ΤΑΑ &amp; Λοιπά εργαλεία'!Q44</f>
        <v>60137.75</v>
      </c>
      <c r="R44" s="133">
        <f>'Σ1.1. Τακτικός προϋπ.'!R44+'Σ1.2. ΠΔΕ, ΤΑΑ &amp; Λοιπά εργαλεία'!R44</f>
        <v>58708.59</v>
      </c>
      <c r="S44" s="133">
        <f>'Σ1.1. Τακτικός προϋπ.'!S44+'Σ1.2. ΠΔΕ, ΤΑΑ &amp; Λοιπά εργαλεία'!S44</f>
        <v>31427.37</v>
      </c>
      <c r="T44" s="48">
        <f t="shared" si="24"/>
        <v>590265.68000000005</v>
      </c>
      <c r="U44" s="46">
        <f t="shared" si="15"/>
        <v>0</v>
      </c>
      <c r="V44" s="117">
        <f>'Σ1.1. Τακτικός προϋπ.'!V44+'Σ1.2. ΠΔΕ, ΤΑΑ &amp; Λοιπά εργαλεία'!V44</f>
        <v>422100</v>
      </c>
    </row>
    <row r="45" spans="1:22" ht="16.5" customHeight="1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6811000</v>
      </c>
      <c r="E45" s="133">
        <f>'Σ1.1. Τακτικός προϋπ.'!E45+'Σ1.2. ΠΔΕ, ΤΑΑ &amp; Λοιπά εργαλεία'!E45</f>
        <v>490545.36</v>
      </c>
      <c r="F45" s="133">
        <f>'Σ1.1. Τακτικός προϋπ.'!F45+'Σ1.2. ΠΔΕ, ΤΑΑ &amp; Λοιπά εργαλεία'!F45</f>
        <v>555088.16</v>
      </c>
      <c r="G45" s="133">
        <f>'Σ1.1. Τακτικός προϋπ.'!G45+'Σ1.2. ΠΔΕ, ΤΑΑ &amp; Λοιπά εργαλεία'!G45</f>
        <v>27037.86</v>
      </c>
      <c r="H45" s="48">
        <f t="shared" si="21"/>
        <v>1072671.3800000001</v>
      </c>
      <c r="I45" s="133">
        <f>'Σ1.1. Τακτικός προϋπ.'!I45+'Σ1.2. ΠΔΕ, ΤΑΑ &amp; Λοιπά εργαλεία'!I45</f>
        <v>694439.07</v>
      </c>
      <c r="J45" s="133">
        <f>'Σ1.1. Τακτικός προϋπ.'!J45+'Σ1.2. ΠΔΕ, ΤΑΑ &amp; Λοιπά εργαλεία'!J45</f>
        <v>692576.61</v>
      </c>
      <c r="K45" s="133">
        <f>'Σ1.1. Τακτικός προϋπ.'!K45+'Σ1.2. ΠΔΕ, ΤΑΑ &amp; Λοιπά εργαλεία'!K45</f>
        <v>693744.77</v>
      </c>
      <c r="L45" s="48">
        <f t="shared" si="22"/>
        <v>3153431.83</v>
      </c>
      <c r="M45" s="133">
        <f>'Σ1.1. Τακτικός προϋπ.'!M45+'Σ1.2. ΠΔΕ, ΤΑΑ &amp; Λοιπά εργαλεία'!M45</f>
        <v>676502.44</v>
      </c>
      <c r="N45" s="133">
        <f>'Σ1.1. Τακτικός προϋπ.'!N45+'Σ1.2. ΠΔΕ, ΤΑΑ &amp; Λοιπά εργαλεία'!N45</f>
        <v>631992.97</v>
      </c>
      <c r="O45" s="133">
        <f>'Σ1.1. Τακτικός προϋπ.'!O45+'Σ1.2. ΠΔΕ, ΤΑΑ &amp; Λοιπά εργαλεία'!O45</f>
        <v>626675.93000000005</v>
      </c>
      <c r="P45" s="48">
        <f t="shared" si="23"/>
        <v>5088603.17</v>
      </c>
      <c r="Q45" s="133">
        <f>'Σ1.1. Τακτικός προϋπ.'!Q45+'Σ1.2. ΠΔΕ, ΤΑΑ &amp; Λοιπά εργαλεία'!Q45</f>
        <v>662171.44999999995</v>
      </c>
      <c r="R45" s="133">
        <f>'Σ1.1. Τακτικός προϋπ.'!R45+'Σ1.2. ΠΔΕ, ΤΑΑ &amp; Λοιπά εργαλεία'!R45</f>
        <v>680672.04</v>
      </c>
      <c r="S45" s="133">
        <f>'Σ1.1. Τακτικός προϋπ.'!S45+'Σ1.2. ΠΔΕ, ΤΑΑ &amp; Λοιπά εργαλεία'!S45</f>
        <v>379553.34</v>
      </c>
      <c r="T45" s="48">
        <f t="shared" si="24"/>
        <v>6811000</v>
      </c>
      <c r="U45" s="130">
        <f t="shared" si="15"/>
        <v>0</v>
      </c>
      <c r="V45" s="134">
        <f>'Σ1.1. Τακτικός προϋπ.'!V45+'Σ1.2. ΠΔΕ, ΤΑΑ &amp; Λοιπά εργαλεία'!V45</f>
        <v>6811000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53454902.609999999</v>
      </c>
      <c r="E46" s="49">
        <f t="shared" si="25"/>
        <v>3042133.2299999995</v>
      </c>
      <c r="F46" s="49">
        <f t="shared" si="25"/>
        <v>2568858.15</v>
      </c>
      <c r="G46" s="49">
        <f t="shared" si="25"/>
        <v>2196888.5999999996</v>
      </c>
      <c r="H46" s="49">
        <f t="shared" si="25"/>
        <v>7807879.9800000004</v>
      </c>
      <c r="I46" s="49">
        <f t="shared" si="25"/>
        <v>5866144.2999999998</v>
      </c>
      <c r="J46" s="49">
        <f t="shared" si="25"/>
        <v>4208190.7</v>
      </c>
      <c r="K46" s="49">
        <f t="shared" si="25"/>
        <v>4732282.2399999993</v>
      </c>
      <c r="L46" s="49">
        <f t="shared" si="25"/>
        <v>22614497.220000003</v>
      </c>
      <c r="M46" s="49">
        <f t="shared" si="25"/>
        <v>5220292.78</v>
      </c>
      <c r="N46" s="49">
        <f t="shared" si="25"/>
        <v>5782637.6600000001</v>
      </c>
      <c r="O46" s="49">
        <f t="shared" si="25"/>
        <v>4878430.99</v>
      </c>
      <c r="P46" s="49">
        <f t="shared" si="25"/>
        <v>38495858.649999999</v>
      </c>
      <c r="Q46" s="49">
        <f t="shared" si="25"/>
        <v>5039149.9000000004</v>
      </c>
      <c r="R46" s="49">
        <f t="shared" si="25"/>
        <v>4509577.95</v>
      </c>
      <c r="S46" s="49">
        <f t="shared" si="25"/>
        <v>5410316.1099999994</v>
      </c>
      <c r="T46" s="49">
        <f t="shared" si="25"/>
        <v>53454902.609999999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60726373.130000003</v>
      </c>
      <c r="E47" s="49">
        <f t="shared" si="26"/>
        <v>2485349.5</v>
      </c>
      <c r="F47" s="49">
        <f t="shared" si="26"/>
        <v>2569092.17</v>
      </c>
      <c r="G47" s="49">
        <f t="shared" si="26"/>
        <v>2861245.7399999998</v>
      </c>
      <c r="H47" s="49">
        <f t="shared" si="26"/>
        <v>7915687.4100000001</v>
      </c>
      <c r="I47" s="49">
        <f t="shared" si="26"/>
        <v>6004823.9500000002</v>
      </c>
      <c r="J47" s="49">
        <f t="shared" si="26"/>
        <v>5954235</v>
      </c>
      <c r="K47" s="49">
        <f t="shared" si="26"/>
        <v>5999145.1300000008</v>
      </c>
      <c r="L47" s="49">
        <f t="shared" si="26"/>
        <v>25873891.489999998</v>
      </c>
      <c r="M47" s="49">
        <f t="shared" si="26"/>
        <v>6063182.1199999992</v>
      </c>
      <c r="N47" s="49">
        <f t="shared" si="26"/>
        <v>5368184.29</v>
      </c>
      <c r="O47" s="49">
        <f t="shared" si="26"/>
        <v>5428095.8600000003</v>
      </c>
      <c r="P47" s="49">
        <f t="shared" si="26"/>
        <v>42733353.760000005</v>
      </c>
      <c r="Q47" s="49">
        <f t="shared" si="26"/>
        <v>5330774.54</v>
      </c>
      <c r="R47" s="49">
        <f t="shared" si="26"/>
        <v>5902992.4500000011</v>
      </c>
      <c r="S47" s="49">
        <f t="shared" si="26"/>
        <v>6759252.3799999999</v>
      </c>
      <c r="T47" s="49">
        <f t="shared" si="26"/>
        <v>60726373.130000003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-7271470.5200000033</v>
      </c>
      <c r="E48" s="49">
        <f t="shared" ref="E48:T48" si="27">E46-E47</f>
        <v>556783.72999999952</v>
      </c>
      <c r="F48" s="49">
        <f t="shared" si="27"/>
        <v>-234.02000000001863</v>
      </c>
      <c r="G48" s="49">
        <f t="shared" si="27"/>
        <v>-664357.14000000013</v>
      </c>
      <c r="H48" s="49">
        <f t="shared" si="27"/>
        <v>-107807.4299999997</v>
      </c>
      <c r="I48" s="49">
        <f t="shared" si="27"/>
        <v>-138679.65000000037</v>
      </c>
      <c r="J48" s="49">
        <f t="shared" si="27"/>
        <v>-1746044.2999999998</v>
      </c>
      <c r="K48" s="49">
        <f t="shared" si="27"/>
        <v>-1266862.8900000015</v>
      </c>
      <c r="L48" s="49">
        <f t="shared" si="27"/>
        <v>-3259394.2699999958</v>
      </c>
      <c r="M48" s="49">
        <f t="shared" si="27"/>
        <v>-842889.33999999892</v>
      </c>
      <c r="N48" s="49">
        <f t="shared" si="27"/>
        <v>414453.37000000011</v>
      </c>
      <c r="O48" s="49">
        <f t="shared" si="27"/>
        <v>-549664.87000000011</v>
      </c>
      <c r="P48" s="49">
        <f t="shared" si="27"/>
        <v>-4237495.1100000069</v>
      </c>
      <c r="Q48" s="49">
        <f t="shared" si="27"/>
        <v>-291624.63999999966</v>
      </c>
      <c r="R48" s="49">
        <f t="shared" si="27"/>
        <v>-1393414.5000000009</v>
      </c>
      <c r="S48" s="49">
        <f t="shared" si="27"/>
        <v>-1348936.2700000005</v>
      </c>
      <c r="T48" s="49">
        <f t="shared" si="27"/>
        <v>-7271470.5200000033</v>
      </c>
      <c r="U48" s="50"/>
      <c r="V48" s="118"/>
    </row>
    <row r="49" spans="1:22" ht="16.5" customHeight="1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1873945.57</v>
      </c>
      <c r="E51" s="110">
        <f>'Σ1.1. Τακτικός προϋπ.'!E51+'Σ1.2. ΠΔΕ, ΤΑΑ &amp; Λοιπά εργαλεία'!E51</f>
        <v>1700000</v>
      </c>
      <c r="F51" s="110">
        <f>'Σ1.1. Τακτικός προϋπ.'!F51+'Σ1.2. ΠΔΕ, ΤΑΑ &amp; Λοιπά εργαλεία'!F51</f>
        <v>1700000</v>
      </c>
      <c r="G51" s="110">
        <f>'Σ1.1. Τακτικός προϋπ.'!G51+'Σ1.2. ΠΔΕ, ΤΑΑ &amp; Λοιπά εργαλεία'!G51</f>
        <v>1700000</v>
      </c>
      <c r="H51" s="110">
        <f>'Σ1.1. Τακτικός προϋπ.'!H51+'Σ1.2. ΠΔΕ, ΤΑΑ &amp; Λοιπά εργαλεία'!H51</f>
        <v>1700000</v>
      </c>
      <c r="I51" s="110">
        <f>'Σ1.1. Τακτικός προϋπ.'!I51+'Σ1.2. ΠΔΕ, ΤΑΑ &amp; Λοιπά εργαλεία'!I51</f>
        <v>1700000</v>
      </c>
      <c r="J51" s="110">
        <f>'Σ1.1. Τακτικός προϋπ.'!J51+'Σ1.2. ΠΔΕ, ΤΑΑ &amp; Λοιπά εργαλεία'!J51</f>
        <v>1700000</v>
      </c>
      <c r="K51" s="110">
        <f>'Σ1.1. Τακτικός προϋπ.'!K51+'Σ1.2. ΠΔΕ, ΤΑΑ &amp; Λοιπά εργαλεία'!K51</f>
        <v>1700000</v>
      </c>
      <c r="L51" s="110">
        <f>'Σ1.1. Τακτικός προϋπ.'!L51+'Σ1.2. ΠΔΕ, ΤΑΑ &amp; Λοιπά εργαλεία'!L51</f>
        <v>1700000</v>
      </c>
      <c r="M51" s="110">
        <f>'Σ1.1. Τακτικός προϋπ.'!M51+'Σ1.2. ΠΔΕ, ΤΑΑ &amp; Λοιπά εργαλεία'!M51</f>
        <v>1700000</v>
      </c>
      <c r="N51" s="110">
        <f>'Σ1.1. Τακτικός προϋπ.'!N51+'Σ1.2. ΠΔΕ, ΤΑΑ &amp; Λοιπά εργαλεία'!N51</f>
        <v>1700000</v>
      </c>
      <c r="O51" s="110">
        <f>'Σ1.1. Τακτικός προϋπ.'!O51+'Σ1.2. ΠΔΕ, ΤΑΑ &amp; Λοιπά εργαλεία'!O51</f>
        <v>1700000</v>
      </c>
      <c r="P51" s="110">
        <f>'Σ1.1. Τακτικός προϋπ.'!P51+'Σ1.2. ΠΔΕ, ΤΑΑ &amp; Λοιπά εργαλεία'!P51</f>
        <v>1700000</v>
      </c>
      <c r="Q51" s="110">
        <f>'Σ1.1. Τακτικός προϋπ.'!Q51+'Σ1.2. ΠΔΕ, ΤΑΑ &amp; Λοιπά εργαλεία'!Q51</f>
        <v>1700000</v>
      </c>
      <c r="R51" s="110">
        <f>'Σ1.1. Τακτικός προϋπ.'!R51+'Σ1.2. ΠΔΕ, ΤΑΑ &amp; Λοιπά εργαλεία'!R51</f>
        <v>1700000</v>
      </c>
      <c r="S51" s="159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9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14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8" scale="72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1140-8E9B-4432-A62B-78C50C436861}">
  <sheetPr>
    <tabColor rgb="FFC00000"/>
  </sheetPr>
  <dimension ref="A2:B20"/>
  <sheetViews>
    <sheetView showGridLines="0" workbookViewId="0">
      <selection activeCell="B3" sqref="B3"/>
    </sheetView>
  </sheetViews>
  <sheetFormatPr defaultColWidth="9.109375" defaultRowHeight="15.6"/>
  <cols>
    <col min="1" max="1" width="63" style="139" customWidth="1"/>
    <col min="2" max="2" width="84.44140625" style="139" customWidth="1"/>
    <col min="3" max="16384" width="9.109375" style="139"/>
  </cols>
  <sheetData>
    <row r="2" spans="1:2">
      <c r="A2" s="138" t="s">
        <v>655</v>
      </c>
      <c r="B2" s="138" t="s">
        <v>656</v>
      </c>
    </row>
    <row r="3" spans="1:2" ht="36" customHeight="1">
      <c r="A3" s="141" t="s">
        <v>658</v>
      </c>
      <c r="B3" s="158" t="str">
        <f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>
      <c r="A4" s="143" t="s">
        <v>661</v>
      </c>
      <c r="B4" s="160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>
      <c r="A5" s="142" t="s">
        <v>659</v>
      </c>
      <c r="B5" s="158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>
      <c r="A6" s="143" t="s">
        <v>657</v>
      </c>
      <c r="B6" s="160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>
      <c r="B7" s="140"/>
    </row>
    <row r="8" spans="1:2" ht="37.5" customHeight="1">
      <c r="A8" s="182" t="s">
        <v>662</v>
      </c>
      <c r="B8" s="182"/>
    </row>
    <row r="9" spans="1:2">
      <c r="A9" s="157"/>
      <c r="B9" s="157"/>
    </row>
    <row r="10" spans="1:2">
      <c r="B10" s="140"/>
    </row>
    <row r="11" spans="1:2">
      <c r="B11" s="140"/>
    </row>
    <row r="19" spans="2:2">
      <c r="B19"/>
    </row>
    <row r="20" spans="2:2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6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1"/>
  <sheetViews>
    <sheetView topLeftCell="B559" workbookViewId="0">
      <selection activeCell="A559" sqref="A1:A1048576"/>
    </sheetView>
  </sheetViews>
  <sheetFormatPr defaultColWidth="9.109375" defaultRowHeight="14.4"/>
  <cols>
    <col min="1" max="1" width="113.44140625" style="151" hidden="1" customWidth="1"/>
    <col min="2" max="16384" width="9.109375" style="74"/>
  </cols>
  <sheetData>
    <row r="1" spans="1:1">
      <c r="A1" s="144" t="s">
        <v>639</v>
      </c>
    </row>
    <row r="2" spans="1:1">
      <c r="A2" s="146" t="s">
        <v>58</v>
      </c>
    </row>
    <row r="3" spans="1:1">
      <c r="A3" s="145" t="s">
        <v>64</v>
      </c>
    </row>
    <row r="4" spans="1:1">
      <c r="A4" s="145" t="s">
        <v>84</v>
      </c>
    </row>
    <row r="5" spans="1:1">
      <c r="A5" s="145" t="s">
        <v>92</v>
      </c>
    </row>
    <row r="6" spans="1:1">
      <c r="A6" s="145" t="s">
        <v>95</v>
      </c>
    </row>
    <row r="7" spans="1:1">
      <c r="A7" s="145" t="s">
        <v>96</v>
      </c>
    </row>
    <row r="8" spans="1:1">
      <c r="A8" s="145" t="s">
        <v>109</v>
      </c>
    </row>
    <row r="9" spans="1:1">
      <c r="A9" s="145" t="s">
        <v>184</v>
      </c>
    </row>
    <row r="10" spans="1:1">
      <c r="A10" s="145" t="s">
        <v>188</v>
      </c>
    </row>
    <row r="11" spans="1:1">
      <c r="A11" s="145" t="s">
        <v>190</v>
      </c>
    </row>
    <row r="12" spans="1:1">
      <c r="A12" s="145" t="s">
        <v>200</v>
      </c>
    </row>
    <row r="13" spans="1:1">
      <c r="A13" s="145" t="s">
        <v>204</v>
      </c>
    </row>
    <row r="14" spans="1:1">
      <c r="A14" s="145" t="s">
        <v>175</v>
      </c>
    </row>
    <row r="15" spans="1:1">
      <c r="A15" s="145" t="s">
        <v>211</v>
      </c>
    </row>
    <row r="16" spans="1:1">
      <c r="A16" s="145" t="s">
        <v>218</v>
      </c>
    </row>
    <row r="17" spans="1:1">
      <c r="A17" s="145" t="s">
        <v>228</v>
      </c>
    </row>
    <row r="18" spans="1:1">
      <c r="A18" s="145" t="s">
        <v>230</v>
      </c>
    </row>
    <row r="19" spans="1:1">
      <c r="A19" s="145" t="s">
        <v>236</v>
      </c>
    </row>
    <row r="20" spans="1:1">
      <c r="A20" s="145" t="s">
        <v>237</v>
      </c>
    </row>
    <row r="21" spans="1:1">
      <c r="A21" s="145" t="s">
        <v>239</v>
      </c>
    </row>
    <row r="22" spans="1:1">
      <c r="A22" s="146" t="s">
        <v>255</v>
      </c>
    </row>
    <row r="23" spans="1:1">
      <c r="A23" s="145" t="s">
        <v>260</v>
      </c>
    </row>
    <row r="24" spans="1:1">
      <c r="A24" s="145" t="s">
        <v>266</v>
      </c>
    </row>
    <row r="25" spans="1:1">
      <c r="A25" s="145" t="s">
        <v>269</v>
      </c>
    </row>
    <row r="26" spans="1:1">
      <c r="A26" s="146" t="s">
        <v>283</v>
      </c>
    </row>
    <row r="27" spans="1:1">
      <c r="A27" s="145" t="s">
        <v>290</v>
      </c>
    </row>
    <row r="28" spans="1:1">
      <c r="A28" s="146" t="s">
        <v>305</v>
      </c>
    </row>
    <row r="29" spans="1:1">
      <c r="A29" s="145" t="s">
        <v>306</v>
      </c>
    </row>
    <row r="30" spans="1:1">
      <c r="A30" s="146" t="s">
        <v>331</v>
      </c>
    </row>
    <row r="31" spans="1:1">
      <c r="A31" s="146" t="s">
        <v>337</v>
      </c>
    </row>
    <row r="32" spans="1:1">
      <c r="A32" s="146" t="s">
        <v>341</v>
      </c>
    </row>
    <row r="33" spans="1:1">
      <c r="A33" s="146" t="s">
        <v>344</v>
      </c>
    </row>
    <row r="34" spans="1:1">
      <c r="A34" s="145" t="s">
        <v>356</v>
      </c>
    </row>
    <row r="35" spans="1:1">
      <c r="A35" s="145" t="s">
        <v>357</v>
      </c>
    </row>
    <row r="36" spans="1:1">
      <c r="A36" s="146" t="s">
        <v>361</v>
      </c>
    </row>
    <row r="37" spans="1:1">
      <c r="A37" s="145" t="s">
        <v>362</v>
      </c>
    </row>
    <row r="38" spans="1:1">
      <c r="A38" s="145" t="s">
        <v>376</v>
      </c>
    </row>
    <row r="39" spans="1:1">
      <c r="A39" s="146" t="s">
        <v>377</v>
      </c>
    </row>
    <row r="40" spans="1:1">
      <c r="A40" s="145" t="s">
        <v>382</v>
      </c>
    </row>
    <row r="41" spans="1:1">
      <c r="A41" s="145" t="s">
        <v>386</v>
      </c>
    </row>
    <row r="42" spans="1:1">
      <c r="A42" s="146" t="s">
        <v>176</v>
      </c>
    </row>
    <row r="43" spans="1:1">
      <c r="A43" s="145" t="s">
        <v>91</v>
      </c>
    </row>
    <row r="44" spans="1:1">
      <c r="A44" s="145" t="s">
        <v>147</v>
      </c>
    </row>
    <row r="45" spans="1:1">
      <c r="A45" s="145" t="s">
        <v>145</v>
      </c>
    </row>
    <row r="46" spans="1:1">
      <c r="A46" s="145" t="s">
        <v>268</v>
      </c>
    </row>
    <row r="47" spans="1:1">
      <c r="A47" s="145" t="s">
        <v>558</v>
      </c>
    </row>
    <row r="48" spans="1:1">
      <c r="A48" s="145" t="s">
        <v>566</v>
      </c>
    </row>
    <row r="49" spans="1:1">
      <c r="A49" s="145" t="s">
        <v>493</v>
      </c>
    </row>
    <row r="50" spans="1:1">
      <c r="A50" s="145" t="s">
        <v>395</v>
      </c>
    </row>
    <row r="51" spans="1:1">
      <c r="A51" s="145" t="s">
        <v>393</v>
      </c>
    </row>
    <row r="52" spans="1:1">
      <c r="A52" s="145" t="s">
        <v>486</v>
      </c>
    </row>
    <row r="53" spans="1:1">
      <c r="A53" s="145" t="s">
        <v>402</v>
      </c>
    </row>
    <row r="54" spans="1:1">
      <c r="A54" s="145" t="s">
        <v>405</v>
      </c>
    </row>
    <row r="55" spans="1:1">
      <c r="A55" s="145" t="s">
        <v>507</v>
      </c>
    </row>
    <row r="56" spans="1:1">
      <c r="A56" s="146" t="s">
        <v>412</v>
      </c>
    </row>
    <row r="57" spans="1:1">
      <c r="A57" s="146" t="s">
        <v>416</v>
      </c>
    </row>
    <row r="58" spans="1:1">
      <c r="A58" s="146" t="s">
        <v>427</v>
      </c>
    </row>
    <row r="59" spans="1:1">
      <c r="A59" s="146" t="s">
        <v>430</v>
      </c>
    </row>
    <row r="60" spans="1:1">
      <c r="A60" s="145" t="s">
        <v>432</v>
      </c>
    </row>
    <row r="61" spans="1:1">
      <c r="A61" s="145" t="s">
        <v>438</v>
      </c>
    </row>
    <row r="62" spans="1:1">
      <c r="A62" s="145" t="s">
        <v>439</v>
      </c>
    </row>
    <row r="63" spans="1:1">
      <c r="A63" s="146" t="s">
        <v>488</v>
      </c>
    </row>
    <row r="64" spans="1:1">
      <c r="A64" s="145" t="s">
        <v>534</v>
      </c>
    </row>
    <row r="65" spans="1:1">
      <c r="A65" s="145" t="s">
        <v>441</v>
      </c>
    </row>
    <row r="66" spans="1:1">
      <c r="A66" s="145" t="s">
        <v>445</v>
      </c>
    </row>
    <row r="67" spans="1:1">
      <c r="A67" s="145" t="s">
        <v>447</v>
      </c>
    </row>
    <row r="68" spans="1:1">
      <c r="A68" s="146" t="s">
        <v>448</v>
      </c>
    </row>
    <row r="69" spans="1:1">
      <c r="A69" s="145" t="s">
        <v>456</v>
      </c>
    </row>
    <row r="70" spans="1:1">
      <c r="A70" s="145" t="s">
        <v>457</v>
      </c>
    </row>
    <row r="71" spans="1:1">
      <c r="A71" s="146" t="s">
        <v>452</v>
      </c>
    </row>
    <row r="72" spans="1:1">
      <c r="A72" s="145" t="s">
        <v>508</v>
      </c>
    </row>
    <row r="73" spans="1:1">
      <c r="A73" s="145" t="s">
        <v>465</v>
      </c>
    </row>
    <row r="74" spans="1:1">
      <c r="A74" s="145" t="s">
        <v>469</v>
      </c>
    </row>
    <row r="75" spans="1:1">
      <c r="A75" s="146" t="s">
        <v>474</v>
      </c>
    </row>
    <row r="76" spans="1:1">
      <c r="A76" s="145" t="s">
        <v>475</v>
      </c>
    </row>
    <row r="77" spans="1:1">
      <c r="A77" s="145" t="s">
        <v>480</v>
      </c>
    </row>
    <row r="78" spans="1:1">
      <c r="A78" s="145" t="s">
        <v>580</v>
      </c>
    </row>
    <row r="79" spans="1:1">
      <c r="A79" s="145" t="s">
        <v>581</v>
      </c>
    </row>
    <row r="80" spans="1:1">
      <c r="A80" s="145" t="s">
        <v>582</v>
      </c>
    </row>
    <row r="81" spans="1:1">
      <c r="A81" s="146" t="s">
        <v>583</v>
      </c>
    </row>
    <row r="82" spans="1:1">
      <c r="A82" s="145" t="s">
        <v>60</v>
      </c>
    </row>
    <row r="83" spans="1:1">
      <c r="A83" s="145" t="s">
        <v>61</v>
      </c>
    </row>
    <row r="84" spans="1:1">
      <c r="A84" s="146" t="s">
        <v>63</v>
      </c>
    </row>
    <row r="85" spans="1:1">
      <c r="A85" s="145" t="s">
        <v>66</v>
      </c>
    </row>
    <row r="86" spans="1:1">
      <c r="A86" s="146" t="s">
        <v>67</v>
      </c>
    </row>
    <row r="87" spans="1:1">
      <c r="A87" s="145" t="s">
        <v>70</v>
      </c>
    </row>
    <row r="88" spans="1:1">
      <c r="A88" s="145" t="s">
        <v>71</v>
      </c>
    </row>
    <row r="89" spans="1:1">
      <c r="A89" s="145" t="s">
        <v>73</v>
      </c>
    </row>
    <row r="90" spans="1:1">
      <c r="A90" s="146" t="s">
        <v>78</v>
      </c>
    </row>
    <row r="91" spans="1:1">
      <c r="A91" s="145" t="s">
        <v>83</v>
      </c>
    </row>
    <row r="92" spans="1:1">
      <c r="A92" s="145" t="s">
        <v>108</v>
      </c>
    </row>
    <row r="93" spans="1:1">
      <c r="A93" s="145" t="s">
        <v>110</v>
      </c>
    </row>
    <row r="94" spans="1:1">
      <c r="A94" s="145" t="s">
        <v>111</v>
      </c>
    </row>
    <row r="95" spans="1:1">
      <c r="A95" s="145" t="s">
        <v>123</v>
      </c>
    </row>
    <row r="96" spans="1:1">
      <c r="A96" s="145" t="s">
        <v>124</v>
      </c>
    </row>
    <row r="97" spans="1:1">
      <c r="A97" s="145" t="s">
        <v>125</v>
      </c>
    </row>
    <row r="98" spans="1:1">
      <c r="A98" s="145" t="s">
        <v>128</v>
      </c>
    </row>
    <row r="99" spans="1:1">
      <c r="A99" s="145" t="s">
        <v>132</v>
      </c>
    </row>
    <row r="100" spans="1:1">
      <c r="A100" s="145" t="s">
        <v>137</v>
      </c>
    </row>
    <row r="101" spans="1:1">
      <c r="A101" s="145" t="s">
        <v>153</v>
      </c>
    </row>
    <row r="102" spans="1:1">
      <c r="A102" s="146" t="s">
        <v>154</v>
      </c>
    </row>
    <row r="103" spans="1:1">
      <c r="A103" s="145" t="s">
        <v>168</v>
      </c>
    </row>
    <row r="104" spans="1:1">
      <c r="A104" s="145" t="s">
        <v>171</v>
      </c>
    </row>
    <row r="105" spans="1:1">
      <c r="A105" s="145" t="s">
        <v>173</v>
      </c>
    </row>
    <row r="106" spans="1:1">
      <c r="A106" s="145" t="s">
        <v>191</v>
      </c>
    </row>
    <row r="107" spans="1:1">
      <c r="A107" s="145" t="s">
        <v>195</v>
      </c>
    </row>
    <row r="108" spans="1:1">
      <c r="A108" s="145" t="s">
        <v>199</v>
      </c>
    </row>
    <row r="109" spans="1:1">
      <c r="A109" s="145" t="s">
        <v>214</v>
      </c>
    </row>
    <row r="110" spans="1:1">
      <c r="A110" s="145" t="s">
        <v>215</v>
      </c>
    </row>
    <row r="111" spans="1:1">
      <c r="A111" s="145" t="s">
        <v>225</v>
      </c>
    </row>
    <row r="112" spans="1:1">
      <c r="A112" s="146" t="s">
        <v>226</v>
      </c>
    </row>
    <row r="113" spans="1:1">
      <c r="A113" s="145" t="s">
        <v>227</v>
      </c>
    </row>
    <row r="114" spans="1:1">
      <c r="A114" s="145" t="s">
        <v>234</v>
      </c>
    </row>
    <row r="115" spans="1:1">
      <c r="A115" s="145" t="s">
        <v>244</v>
      </c>
    </row>
    <row r="116" spans="1:1">
      <c r="A116" s="146" t="s">
        <v>247</v>
      </c>
    </row>
    <row r="117" spans="1:1">
      <c r="A117" s="146" t="s">
        <v>249</v>
      </c>
    </row>
    <row r="118" spans="1:1">
      <c r="A118" s="145" t="s">
        <v>250</v>
      </c>
    </row>
    <row r="119" spans="1:1">
      <c r="A119" s="145" t="s">
        <v>254</v>
      </c>
    </row>
    <row r="120" spans="1:1">
      <c r="A120" s="145" t="s">
        <v>257</v>
      </c>
    </row>
    <row r="121" spans="1:1">
      <c r="A121" s="145" t="s">
        <v>263</v>
      </c>
    </row>
    <row r="122" spans="1:1">
      <c r="A122" s="146" t="s">
        <v>274</v>
      </c>
    </row>
    <row r="123" spans="1:1">
      <c r="A123" s="145" t="s">
        <v>276</v>
      </c>
    </row>
    <row r="124" spans="1:1">
      <c r="A124" s="145" t="s">
        <v>281</v>
      </c>
    </row>
    <row r="125" spans="1:1">
      <c r="A125" s="146" t="s">
        <v>296</v>
      </c>
    </row>
    <row r="126" spans="1:1">
      <c r="A126" s="145" t="s">
        <v>298</v>
      </c>
    </row>
    <row r="127" spans="1:1">
      <c r="A127" s="145" t="s">
        <v>300</v>
      </c>
    </row>
    <row r="128" spans="1:1">
      <c r="A128" s="145" t="s">
        <v>302</v>
      </c>
    </row>
    <row r="129" spans="1:1">
      <c r="A129" s="145" t="s">
        <v>309</v>
      </c>
    </row>
    <row r="130" spans="1:1">
      <c r="A130" s="145" t="s">
        <v>311</v>
      </c>
    </row>
    <row r="131" spans="1:1">
      <c r="A131" s="146" t="s">
        <v>312</v>
      </c>
    </row>
    <row r="132" spans="1:1">
      <c r="A132" s="145" t="s">
        <v>313</v>
      </c>
    </row>
    <row r="133" spans="1:1">
      <c r="A133" s="145" t="s">
        <v>314</v>
      </c>
    </row>
    <row r="134" spans="1:1">
      <c r="A134" s="145" t="s">
        <v>318</v>
      </c>
    </row>
    <row r="135" spans="1:1">
      <c r="A135" s="145" t="s">
        <v>328</v>
      </c>
    </row>
    <row r="136" spans="1:1">
      <c r="A136" s="145" t="s">
        <v>332</v>
      </c>
    </row>
    <row r="137" spans="1:1">
      <c r="A137" s="145" t="s">
        <v>335</v>
      </c>
    </row>
    <row r="138" spans="1:1">
      <c r="A138" s="146" t="s">
        <v>353</v>
      </c>
    </row>
    <row r="139" spans="1:1">
      <c r="A139" s="145" t="s">
        <v>354</v>
      </c>
    </row>
    <row r="140" spans="1:1">
      <c r="A140" s="145" t="s">
        <v>367</v>
      </c>
    </row>
    <row r="141" spans="1:1">
      <c r="A141" s="145" t="s">
        <v>369</v>
      </c>
    </row>
    <row r="142" spans="1:1">
      <c r="A142" s="145" t="s">
        <v>277</v>
      </c>
    </row>
    <row r="143" spans="1:1">
      <c r="A143" s="145" t="s">
        <v>374</v>
      </c>
    </row>
    <row r="144" spans="1:1">
      <c r="A144" s="145" t="s">
        <v>378</v>
      </c>
    </row>
    <row r="145" spans="1:1">
      <c r="A145" s="145" t="s">
        <v>379</v>
      </c>
    </row>
    <row r="146" spans="1:1">
      <c r="A146" s="145" t="s">
        <v>380</v>
      </c>
    </row>
    <row r="147" spans="1:1">
      <c r="A147" s="145" t="s">
        <v>388</v>
      </c>
    </row>
    <row r="148" spans="1:1">
      <c r="A148" s="145" t="s">
        <v>557</v>
      </c>
    </row>
    <row r="149" spans="1:1">
      <c r="A149" s="145" t="s">
        <v>398</v>
      </c>
    </row>
    <row r="150" spans="1:1">
      <c r="A150" s="145" t="s">
        <v>498</v>
      </c>
    </row>
    <row r="151" spans="1:1">
      <c r="A151" s="145" t="s">
        <v>495</v>
      </c>
    </row>
    <row r="152" spans="1:1">
      <c r="A152" s="145" t="s">
        <v>513</v>
      </c>
    </row>
    <row r="153" spans="1:1">
      <c r="A153" s="145" t="s">
        <v>570</v>
      </c>
    </row>
    <row r="154" spans="1:1">
      <c r="A154" s="145" t="s">
        <v>499</v>
      </c>
    </row>
    <row r="155" spans="1:1">
      <c r="A155" s="145" t="s">
        <v>511</v>
      </c>
    </row>
    <row r="156" spans="1:1">
      <c r="A156" s="145" t="s">
        <v>409</v>
      </c>
    </row>
    <row r="157" spans="1:1">
      <c r="A157" s="145" t="s">
        <v>485</v>
      </c>
    </row>
    <row r="158" spans="1:1">
      <c r="A158" s="146" t="s">
        <v>506</v>
      </c>
    </row>
    <row r="159" spans="1:1">
      <c r="A159" s="145" t="s">
        <v>436</v>
      </c>
    </row>
    <row r="160" spans="1:1">
      <c r="A160" s="145" t="s">
        <v>492</v>
      </c>
    </row>
    <row r="161" spans="1:1">
      <c r="A161" s="145" t="s">
        <v>444</v>
      </c>
    </row>
    <row r="162" spans="1:1">
      <c r="A162" s="145" t="s">
        <v>459</v>
      </c>
    </row>
    <row r="163" spans="1:1">
      <c r="A163" s="145" t="s">
        <v>464</v>
      </c>
    </row>
    <row r="164" spans="1:1">
      <c r="A164" s="146" t="s">
        <v>473</v>
      </c>
    </row>
    <row r="165" spans="1:1">
      <c r="A165" s="145" t="s">
        <v>423</v>
      </c>
    </row>
    <row r="166" spans="1:1">
      <c r="A166" s="145" t="s">
        <v>476</v>
      </c>
    </row>
    <row r="167" spans="1:1">
      <c r="A167" s="145" t="s">
        <v>470</v>
      </c>
    </row>
    <row r="168" spans="1:1">
      <c r="A168" s="146" t="s">
        <v>490</v>
      </c>
    </row>
    <row r="169" spans="1:1">
      <c r="A169" s="145" t="s">
        <v>525</v>
      </c>
    </row>
    <row r="170" spans="1:1">
      <c r="A170" s="146" t="s">
        <v>527</v>
      </c>
    </row>
    <row r="171" spans="1:1">
      <c r="A171" s="146" t="s">
        <v>538</v>
      </c>
    </row>
    <row r="172" spans="1:1">
      <c r="A172" s="146" t="s">
        <v>520</v>
      </c>
    </row>
    <row r="173" spans="1:1">
      <c r="A173" s="145" t="s">
        <v>528</v>
      </c>
    </row>
    <row r="174" spans="1:1">
      <c r="A174" s="145" t="s">
        <v>526</v>
      </c>
    </row>
    <row r="175" spans="1:1">
      <c r="A175" s="146" t="s">
        <v>392</v>
      </c>
    </row>
    <row r="176" spans="1:1">
      <c r="A176" s="145" t="s">
        <v>521</v>
      </c>
    </row>
    <row r="177" spans="1:1">
      <c r="A177" s="146" t="s">
        <v>514</v>
      </c>
    </row>
    <row r="178" spans="1:1">
      <c r="A178" s="145" t="s">
        <v>391</v>
      </c>
    </row>
    <row r="179" spans="1:1">
      <c r="A179" s="145" t="s">
        <v>390</v>
      </c>
    </row>
    <row r="180" spans="1:1">
      <c r="A180" s="145" t="s">
        <v>519</v>
      </c>
    </row>
    <row r="181" spans="1:1">
      <c r="A181" s="145" t="s">
        <v>522</v>
      </c>
    </row>
    <row r="182" spans="1:1">
      <c r="A182" s="145" t="s">
        <v>584</v>
      </c>
    </row>
    <row r="183" spans="1:1">
      <c r="A183" s="146" t="s">
        <v>585</v>
      </c>
    </row>
    <row r="184" spans="1:1">
      <c r="A184" s="145" t="s">
        <v>586</v>
      </c>
    </row>
    <row r="185" spans="1:1">
      <c r="A185" s="145" t="s">
        <v>587</v>
      </c>
    </row>
    <row r="186" spans="1:1">
      <c r="A186" s="145" t="s">
        <v>588</v>
      </c>
    </row>
    <row r="187" spans="1:1">
      <c r="A187" s="145" t="s">
        <v>589</v>
      </c>
    </row>
    <row r="188" spans="1:1">
      <c r="A188" s="145" t="s">
        <v>590</v>
      </c>
    </row>
    <row r="189" spans="1:1">
      <c r="A189" s="146" t="s">
        <v>591</v>
      </c>
    </row>
    <row r="190" spans="1:1">
      <c r="A190" s="145" t="s">
        <v>592</v>
      </c>
    </row>
    <row r="191" spans="1:1">
      <c r="A191" s="145" t="s">
        <v>593</v>
      </c>
    </row>
    <row r="192" spans="1:1">
      <c r="A192" s="145" t="s">
        <v>594</v>
      </c>
    </row>
    <row r="193" spans="1:1">
      <c r="A193" s="145" t="s">
        <v>595</v>
      </c>
    </row>
    <row r="194" spans="1:1">
      <c r="A194" s="145" t="s">
        <v>596</v>
      </c>
    </row>
    <row r="195" spans="1:1">
      <c r="A195" s="145" t="s">
        <v>597</v>
      </c>
    </row>
    <row r="196" spans="1:1">
      <c r="A196" s="146" t="s">
        <v>598</v>
      </c>
    </row>
    <row r="197" spans="1:1">
      <c r="A197" s="145" t="s">
        <v>599</v>
      </c>
    </row>
    <row r="198" spans="1:1">
      <c r="A198" s="145" t="s">
        <v>600</v>
      </c>
    </row>
    <row r="199" spans="1:1">
      <c r="A199" s="145" t="s">
        <v>601</v>
      </c>
    </row>
    <row r="200" spans="1:1">
      <c r="A200" s="145" t="s">
        <v>602</v>
      </c>
    </row>
    <row r="201" spans="1:1">
      <c r="A201" s="145" t="s">
        <v>603</v>
      </c>
    </row>
    <row r="202" spans="1:1">
      <c r="A202" s="145" t="s">
        <v>86</v>
      </c>
    </row>
    <row r="203" spans="1:1">
      <c r="A203" s="145" t="s">
        <v>101</v>
      </c>
    </row>
    <row r="204" spans="1:1">
      <c r="A204" s="145" t="s">
        <v>105</v>
      </c>
    </row>
    <row r="205" spans="1:1">
      <c r="A205" s="145" t="s">
        <v>117</v>
      </c>
    </row>
    <row r="206" spans="1:1">
      <c r="A206" s="145" t="s">
        <v>122</v>
      </c>
    </row>
    <row r="207" spans="1:1">
      <c r="A207" s="145" t="s">
        <v>127</v>
      </c>
    </row>
    <row r="208" spans="1:1">
      <c r="A208" s="146" t="s">
        <v>131</v>
      </c>
    </row>
    <row r="209" spans="1:1">
      <c r="A209" s="145" t="s">
        <v>135</v>
      </c>
    </row>
    <row r="210" spans="1:1">
      <c r="A210" s="145" t="s">
        <v>148</v>
      </c>
    </row>
    <row r="211" spans="1:1">
      <c r="A211" s="145" t="s">
        <v>156</v>
      </c>
    </row>
    <row r="212" spans="1:1">
      <c r="A212" s="146" t="s">
        <v>163</v>
      </c>
    </row>
    <row r="213" spans="1:1">
      <c r="A213" s="145" t="s">
        <v>166</v>
      </c>
    </row>
    <row r="214" spans="1:1">
      <c r="A214" s="146" t="s">
        <v>167</v>
      </c>
    </row>
    <row r="215" spans="1:1">
      <c r="A215" s="145" t="s">
        <v>169</v>
      </c>
    </row>
    <row r="216" spans="1:1">
      <c r="A216" s="145" t="s">
        <v>193</v>
      </c>
    </row>
    <row r="217" spans="1:1">
      <c r="A217" s="146" t="s">
        <v>208</v>
      </c>
    </row>
    <row r="218" spans="1:1">
      <c r="A218" s="145" t="s">
        <v>213</v>
      </c>
    </row>
    <row r="219" spans="1:1">
      <c r="A219" s="145" t="s">
        <v>220</v>
      </c>
    </row>
    <row r="220" spans="1:1">
      <c r="A220" s="146" t="s">
        <v>222</v>
      </c>
    </row>
    <row r="221" spans="1:1">
      <c r="A221" s="146" t="s">
        <v>259</v>
      </c>
    </row>
    <row r="222" spans="1:1">
      <c r="A222" s="145" t="s">
        <v>279</v>
      </c>
    </row>
    <row r="223" spans="1:1">
      <c r="A223" s="145" t="s">
        <v>282</v>
      </c>
    </row>
    <row r="224" spans="1:1">
      <c r="A224" s="145" t="s">
        <v>304</v>
      </c>
    </row>
    <row r="225" spans="1:1">
      <c r="A225" s="146" t="s">
        <v>319</v>
      </c>
    </row>
    <row r="226" spans="1:1">
      <c r="A226" s="145" t="s">
        <v>320</v>
      </c>
    </row>
    <row r="227" spans="1:1">
      <c r="A227" s="145" t="s">
        <v>327</v>
      </c>
    </row>
    <row r="228" spans="1:1">
      <c r="A228" s="145" t="s">
        <v>349</v>
      </c>
    </row>
    <row r="229" spans="1:1">
      <c r="A229" s="145" t="s">
        <v>373</v>
      </c>
    </row>
    <row r="230" spans="1:1">
      <c r="A230" s="145" t="s">
        <v>375</v>
      </c>
    </row>
    <row r="231" spans="1:1">
      <c r="A231" s="145" t="s">
        <v>112</v>
      </c>
    </row>
    <row r="232" spans="1:1">
      <c r="A232" s="145" t="s">
        <v>336</v>
      </c>
    </row>
    <row r="233" spans="1:1">
      <c r="A233" s="145" t="s">
        <v>560</v>
      </c>
    </row>
    <row r="234" spans="1:1">
      <c r="A234" s="145" t="s">
        <v>561</v>
      </c>
    </row>
    <row r="235" spans="1:1">
      <c r="A235" s="145" t="s">
        <v>494</v>
      </c>
    </row>
    <row r="236" spans="1:1">
      <c r="A236" s="145" t="s">
        <v>418</v>
      </c>
    </row>
    <row r="237" spans="1:1">
      <c r="A237" s="145" t="s">
        <v>483</v>
      </c>
    </row>
    <row r="238" spans="1:1">
      <c r="A238" s="145" t="s">
        <v>455</v>
      </c>
    </row>
    <row r="239" spans="1:1">
      <c r="A239" s="146" t="s">
        <v>460</v>
      </c>
    </row>
    <row r="240" spans="1:1">
      <c r="A240" s="145" t="s">
        <v>552</v>
      </c>
    </row>
    <row r="241" spans="1:1">
      <c r="A241" s="145" t="s">
        <v>548</v>
      </c>
    </row>
    <row r="242" spans="1:1">
      <c r="A242" s="145" t="s">
        <v>543</v>
      </c>
    </row>
    <row r="243" spans="1:1">
      <c r="A243" s="146" t="s">
        <v>550</v>
      </c>
    </row>
    <row r="244" spans="1:1">
      <c r="A244" s="146" t="s">
        <v>389</v>
      </c>
    </row>
    <row r="245" spans="1:1">
      <c r="A245" s="145" t="s">
        <v>549</v>
      </c>
    </row>
    <row r="246" spans="1:1">
      <c r="A246" s="146" t="s">
        <v>536</v>
      </c>
    </row>
    <row r="247" spans="1:1">
      <c r="A247" s="145" t="s">
        <v>554</v>
      </c>
    </row>
    <row r="248" spans="1:1">
      <c r="A248" s="145" t="s">
        <v>604</v>
      </c>
    </row>
    <row r="249" spans="1:1">
      <c r="A249" s="145" t="s">
        <v>605</v>
      </c>
    </row>
    <row r="250" spans="1:1">
      <c r="A250" s="145" t="s">
        <v>59</v>
      </c>
    </row>
    <row r="251" spans="1:1">
      <c r="A251" s="146" t="s">
        <v>68</v>
      </c>
    </row>
    <row r="252" spans="1:1">
      <c r="A252" s="145" t="s">
        <v>77</v>
      </c>
    </row>
    <row r="253" spans="1:1">
      <c r="A253" s="145" t="s">
        <v>79</v>
      </c>
    </row>
    <row r="254" spans="1:1">
      <c r="A254" s="145" t="s">
        <v>81</v>
      </c>
    </row>
    <row r="255" spans="1:1">
      <c r="A255" s="145" t="s">
        <v>87</v>
      </c>
    </row>
    <row r="256" spans="1:1">
      <c r="A256" s="145" t="s">
        <v>99</v>
      </c>
    </row>
    <row r="257" spans="1:1">
      <c r="A257" s="146" t="s">
        <v>119</v>
      </c>
    </row>
    <row r="258" spans="1:1">
      <c r="A258" s="145" t="s">
        <v>134</v>
      </c>
    </row>
    <row r="259" spans="1:1">
      <c r="A259" s="146" t="s">
        <v>139</v>
      </c>
    </row>
    <row r="260" spans="1:1">
      <c r="A260" s="146" t="s">
        <v>140</v>
      </c>
    </row>
    <row r="261" spans="1:1">
      <c r="A261" s="146" t="s">
        <v>141</v>
      </c>
    </row>
    <row r="262" spans="1:1">
      <c r="A262" s="145" t="s">
        <v>149</v>
      </c>
    </row>
    <row r="263" spans="1:1">
      <c r="A263" s="145" t="s">
        <v>151</v>
      </c>
    </row>
    <row r="264" spans="1:1">
      <c r="A264" s="145" t="s">
        <v>158</v>
      </c>
    </row>
    <row r="265" spans="1:1">
      <c r="A265" s="145" t="s">
        <v>162</v>
      </c>
    </row>
    <row r="266" spans="1:1">
      <c r="A266" s="146" t="s">
        <v>183</v>
      </c>
    </row>
    <row r="267" spans="1:1">
      <c r="A267" s="145" t="s">
        <v>192</v>
      </c>
    </row>
    <row r="268" spans="1:1">
      <c r="A268" s="145" t="s">
        <v>258</v>
      </c>
    </row>
    <row r="269" spans="1:1">
      <c r="A269" s="145" t="s">
        <v>203</v>
      </c>
    </row>
    <row r="270" spans="1:1">
      <c r="A270" s="145" t="s">
        <v>205</v>
      </c>
    </row>
    <row r="271" spans="1:1">
      <c r="A271" s="146" t="s">
        <v>206</v>
      </c>
    </row>
    <row r="272" spans="1:1">
      <c r="A272" s="145" t="s">
        <v>216</v>
      </c>
    </row>
    <row r="273" spans="1:1">
      <c r="A273" s="145" t="s">
        <v>229</v>
      </c>
    </row>
    <row r="274" spans="1:1">
      <c r="A274" s="145" t="s">
        <v>232</v>
      </c>
    </row>
    <row r="275" spans="1:1">
      <c r="A275" s="145" t="s">
        <v>233</v>
      </c>
    </row>
    <row r="276" spans="1:1">
      <c r="A276" s="145" t="s">
        <v>235</v>
      </c>
    </row>
    <row r="277" spans="1:1">
      <c r="A277" s="146" t="s">
        <v>241</v>
      </c>
    </row>
    <row r="278" spans="1:1">
      <c r="A278" s="145" t="s">
        <v>242</v>
      </c>
    </row>
    <row r="279" spans="1:1">
      <c r="A279" s="145" t="s">
        <v>245</v>
      </c>
    </row>
    <row r="280" spans="1:1">
      <c r="A280" s="146" t="s">
        <v>248</v>
      </c>
    </row>
    <row r="281" spans="1:1">
      <c r="A281" s="146" t="s">
        <v>264</v>
      </c>
    </row>
    <row r="282" spans="1:1">
      <c r="A282" s="145" t="s">
        <v>201</v>
      </c>
    </row>
    <row r="283" spans="1:1">
      <c r="A283" s="145" t="s">
        <v>286</v>
      </c>
    </row>
    <row r="284" spans="1:1">
      <c r="A284" s="145" t="s">
        <v>294</v>
      </c>
    </row>
    <row r="285" spans="1:1">
      <c r="A285" s="145" t="s">
        <v>299</v>
      </c>
    </row>
    <row r="286" spans="1:1">
      <c r="A286" s="146" t="s">
        <v>324</v>
      </c>
    </row>
    <row r="287" spans="1:1">
      <c r="A287" s="145" t="s">
        <v>330</v>
      </c>
    </row>
    <row r="288" spans="1:1">
      <c r="A288" s="145" t="s">
        <v>345</v>
      </c>
    </row>
    <row r="289" spans="1:1">
      <c r="A289" s="145" t="s">
        <v>346</v>
      </c>
    </row>
    <row r="290" spans="1:1">
      <c r="A290" s="145" t="s">
        <v>348</v>
      </c>
    </row>
    <row r="291" spans="1:1">
      <c r="A291" s="145" t="s">
        <v>351</v>
      </c>
    </row>
    <row r="292" spans="1:1">
      <c r="A292" s="145" t="s">
        <v>355</v>
      </c>
    </row>
    <row r="293" spans="1:1">
      <c r="A293" s="145" t="s">
        <v>359</v>
      </c>
    </row>
    <row r="294" spans="1:1">
      <c r="A294" s="145" t="s">
        <v>360</v>
      </c>
    </row>
    <row r="295" spans="1:1">
      <c r="A295" s="145" t="s">
        <v>364</v>
      </c>
    </row>
    <row r="296" spans="1:1">
      <c r="A296" s="145" t="s">
        <v>368</v>
      </c>
    </row>
    <row r="297" spans="1:1">
      <c r="A297" s="145" t="s">
        <v>371</v>
      </c>
    </row>
    <row r="298" spans="1:1">
      <c r="A298" s="145" t="s">
        <v>372</v>
      </c>
    </row>
    <row r="299" spans="1:1">
      <c r="A299" s="145" t="s">
        <v>383</v>
      </c>
    </row>
    <row r="300" spans="1:1">
      <c r="A300" s="145" t="s">
        <v>562</v>
      </c>
    </row>
    <row r="301" spans="1:1">
      <c r="A301" s="145" t="s">
        <v>568</v>
      </c>
    </row>
    <row r="302" spans="1:1">
      <c r="A302" s="145" t="s">
        <v>500</v>
      </c>
    </row>
    <row r="303" spans="1:1">
      <c r="A303" s="145" t="s">
        <v>396</v>
      </c>
    </row>
    <row r="304" spans="1:1">
      <c r="A304" s="145" t="s">
        <v>411</v>
      </c>
    </row>
    <row r="305" spans="1:1">
      <c r="A305" s="145" t="s">
        <v>505</v>
      </c>
    </row>
    <row r="306" spans="1:1">
      <c r="A306" s="145" t="s">
        <v>421</v>
      </c>
    </row>
    <row r="307" spans="1:1">
      <c r="A307" s="145" t="s">
        <v>424</v>
      </c>
    </row>
    <row r="308" spans="1:1">
      <c r="A308" s="145" t="s">
        <v>497</v>
      </c>
    </row>
    <row r="309" spans="1:1">
      <c r="A309" s="145" t="s">
        <v>397</v>
      </c>
    </row>
    <row r="310" spans="1:1">
      <c r="A310" s="145" t="s">
        <v>504</v>
      </c>
    </row>
    <row r="311" spans="1:1">
      <c r="A311" s="145" t="s">
        <v>471</v>
      </c>
    </row>
    <row r="312" spans="1:1">
      <c r="A312" s="145" t="s">
        <v>472</v>
      </c>
    </row>
    <row r="313" spans="1:1">
      <c r="A313" s="145" t="s">
        <v>606</v>
      </c>
    </row>
    <row r="314" spans="1:1">
      <c r="A314" s="145" t="s">
        <v>533</v>
      </c>
    </row>
    <row r="315" spans="1:1">
      <c r="A315" s="145" t="s">
        <v>544</v>
      </c>
    </row>
    <row r="316" spans="1:1">
      <c r="A316" s="145" t="s">
        <v>547</v>
      </c>
    </row>
    <row r="317" spans="1:1">
      <c r="A317" s="145" t="s">
        <v>551</v>
      </c>
    </row>
    <row r="318" spans="1:1">
      <c r="A318" s="145" t="s">
        <v>555</v>
      </c>
    </row>
    <row r="319" spans="1:1">
      <c r="A319" s="145" t="s">
        <v>607</v>
      </c>
    </row>
    <row r="320" spans="1:1">
      <c r="A320" s="145" t="s">
        <v>608</v>
      </c>
    </row>
    <row r="321" spans="1:1">
      <c r="A321" s="146" t="s">
        <v>609</v>
      </c>
    </row>
    <row r="322" spans="1:1">
      <c r="A322" s="146" t="s">
        <v>610</v>
      </c>
    </row>
    <row r="323" spans="1:1">
      <c r="A323" s="145" t="s">
        <v>611</v>
      </c>
    </row>
    <row r="324" spans="1:1">
      <c r="A324" s="145" t="s">
        <v>612</v>
      </c>
    </row>
    <row r="325" spans="1:1">
      <c r="A325" s="145" t="s">
        <v>613</v>
      </c>
    </row>
    <row r="326" spans="1:1">
      <c r="A326" s="145" t="s">
        <v>614</v>
      </c>
    </row>
    <row r="327" spans="1:1">
      <c r="A327" s="145" t="s">
        <v>615</v>
      </c>
    </row>
    <row r="328" spans="1:1">
      <c r="A328" s="145" t="s">
        <v>616</v>
      </c>
    </row>
    <row r="329" spans="1:1">
      <c r="A329" s="145" t="s">
        <v>62</v>
      </c>
    </row>
    <row r="330" spans="1:1">
      <c r="A330" s="145" t="s">
        <v>65</v>
      </c>
    </row>
    <row r="331" spans="1:1">
      <c r="A331" s="145" t="s">
        <v>82</v>
      </c>
    </row>
    <row r="332" spans="1:1">
      <c r="A332" s="146" t="s">
        <v>97</v>
      </c>
    </row>
    <row r="333" spans="1:1">
      <c r="A333" s="145" t="s">
        <v>98</v>
      </c>
    </row>
    <row r="334" spans="1:1">
      <c r="A334" s="145" t="s">
        <v>107</v>
      </c>
    </row>
    <row r="335" spans="1:1">
      <c r="A335" s="145" t="s">
        <v>115</v>
      </c>
    </row>
    <row r="336" spans="1:1">
      <c r="A336" s="145" t="s">
        <v>126</v>
      </c>
    </row>
    <row r="337" spans="1:1">
      <c r="A337" s="145" t="s">
        <v>129</v>
      </c>
    </row>
    <row r="338" spans="1:1">
      <c r="A338" s="145" t="s">
        <v>174</v>
      </c>
    </row>
    <row r="339" spans="1:1">
      <c r="A339" s="145" t="s">
        <v>186</v>
      </c>
    </row>
    <row r="340" spans="1:1">
      <c r="A340" s="145" t="s">
        <v>202</v>
      </c>
    </row>
    <row r="341" spans="1:1">
      <c r="A341" s="145" t="s">
        <v>219</v>
      </c>
    </row>
    <row r="342" spans="1:1">
      <c r="A342" s="145" t="s">
        <v>246</v>
      </c>
    </row>
    <row r="343" spans="1:1">
      <c r="A343" s="145" t="s">
        <v>261</v>
      </c>
    </row>
    <row r="344" spans="1:1">
      <c r="A344" s="146" t="s">
        <v>267</v>
      </c>
    </row>
    <row r="345" spans="1:1">
      <c r="A345" s="145" t="s">
        <v>293</v>
      </c>
    </row>
    <row r="346" spans="1:1">
      <c r="A346" s="145" t="s">
        <v>316</v>
      </c>
    </row>
    <row r="347" spans="1:1">
      <c r="A347" s="145" t="s">
        <v>329</v>
      </c>
    </row>
    <row r="348" spans="1:1">
      <c r="A348" s="145" t="s">
        <v>339</v>
      </c>
    </row>
    <row r="349" spans="1:1">
      <c r="A349" s="145" t="s">
        <v>358</v>
      </c>
    </row>
    <row r="350" spans="1:1">
      <c r="A350" s="145" t="s">
        <v>370</v>
      </c>
    </row>
    <row r="351" spans="1:1">
      <c r="A351" s="145" t="s">
        <v>384</v>
      </c>
    </row>
    <row r="352" spans="1:1">
      <c r="A352" s="145" t="s">
        <v>385</v>
      </c>
    </row>
    <row r="353" spans="1:1">
      <c r="A353" s="145" t="s">
        <v>565</v>
      </c>
    </row>
    <row r="354" spans="1:1">
      <c r="A354" s="145" t="s">
        <v>502</v>
      </c>
    </row>
    <row r="355" spans="1:1">
      <c r="A355" s="145" t="s">
        <v>394</v>
      </c>
    </row>
    <row r="356" spans="1:1">
      <c r="A356" s="145" t="s">
        <v>403</v>
      </c>
    </row>
    <row r="357" spans="1:1">
      <c r="A357" s="145" t="s">
        <v>404</v>
      </c>
    </row>
    <row r="358" spans="1:1">
      <c r="A358" s="145" t="s">
        <v>407</v>
      </c>
    </row>
    <row r="359" spans="1:1">
      <c r="A359" s="145" t="s">
        <v>428</v>
      </c>
    </row>
    <row r="360" spans="1:1">
      <c r="A360" s="145" t="s">
        <v>443</v>
      </c>
    </row>
    <row r="361" spans="1:1">
      <c r="A361" s="145" t="s">
        <v>463</v>
      </c>
    </row>
    <row r="362" spans="1:1">
      <c r="A362" s="146" t="s">
        <v>466</v>
      </c>
    </row>
    <row r="363" spans="1:1">
      <c r="A363" s="145" t="s">
        <v>477</v>
      </c>
    </row>
    <row r="364" spans="1:1">
      <c r="A364" s="145" t="s">
        <v>478</v>
      </c>
    </row>
    <row r="365" spans="1:1">
      <c r="A365" s="145" t="s">
        <v>479</v>
      </c>
    </row>
    <row r="366" spans="1:1">
      <c r="A366" s="145" t="s">
        <v>531</v>
      </c>
    </row>
    <row r="367" spans="1:1">
      <c r="A367" s="145" t="s">
        <v>491</v>
      </c>
    </row>
    <row r="368" spans="1:1">
      <c r="A368" s="145" t="s">
        <v>617</v>
      </c>
    </row>
    <row r="369" spans="1:1">
      <c r="A369" s="145" t="s">
        <v>618</v>
      </c>
    </row>
    <row r="370" spans="1:1">
      <c r="A370" s="145" t="s">
        <v>619</v>
      </c>
    </row>
    <row r="371" spans="1:1">
      <c r="A371" s="145" t="s">
        <v>620</v>
      </c>
    </row>
    <row r="372" spans="1:1">
      <c r="A372" s="145" t="s">
        <v>57</v>
      </c>
    </row>
    <row r="373" spans="1:1">
      <c r="A373" s="145" t="s">
        <v>75</v>
      </c>
    </row>
    <row r="374" spans="1:1">
      <c r="A374" s="145" t="s">
        <v>76</v>
      </c>
    </row>
    <row r="375" spans="1:1">
      <c r="A375" s="145" t="s">
        <v>80</v>
      </c>
    </row>
    <row r="376" spans="1:1">
      <c r="A376" s="145" t="s">
        <v>85</v>
      </c>
    </row>
    <row r="377" spans="1:1">
      <c r="A377" s="145" t="s">
        <v>89</v>
      </c>
    </row>
    <row r="378" spans="1:1">
      <c r="A378" s="145" t="s">
        <v>103</v>
      </c>
    </row>
    <row r="379" spans="1:1">
      <c r="A379" s="145" t="s">
        <v>104</v>
      </c>
    </row>
    <row r="380" spans="1:1">
      <c r="A380" s="145" t="s">
        <v>114</v>
      </c>
    </row>
    <row r="381" spans="1:1">
      <c r="A381" s="145" t="s">
        <v>116</v>
      </c>
    </row>
    <row r="382" spans="1:1">
      <c r="A382" s="145" t="s">
        <v>118</v>
      </c>
    </row>
    <row r="383" spans="1:1">
      <c r="A383" s="145" t="s">
        <v>133</v>
      </c>
    </row>
    <row r="384" spans="1:1">
      <c r="A384" s="145" t="s">
        <v>136</v>
      </c>
    </row>
    <row r="385" spans="1:1">
      <c r="A385" s="145" t="s">
        <v>138</v>
      </c>
    </row>
    <row r="386" spans="1:1">
      <c r="A386" s="146" t="s">
        <v>142</v>
      </c>
    </row>
    <row r="387" spans="1:1">
      <c r="A387" s="146" t="s">
        <v>143</v>
      </c>
    </row>
    <row r="388" spans="1:1">
      <c r="A388" s="145" t="s">
        <v>150</v>
      </c>
    </row>
    <row r="389" spans="1:1">
      <c r="A389" s="145" t="s">
        <v>155</v>
      </c>
    </row>
    <row r="390" spans="1:1">
      <c r="A390" s="145" t="s">
        <v>172</v>
      </c>
    </row>
    <row r="391" spans="1:1">
      <c r="A391" s="145" t="s">
        <v>177</v>
      </c>
    </row>
    <row r="392" spans="1:1">
      <c r="A392" s="145" t="s">
        <v>178</v>
      </c>
    </row>
    <row r="393" spans="1:1">
      <c r="A393" s="145" t="s">
        <v>179</v>
      </c>
    </row>
    <row r="394" spans="1:1">
      <c r="A394" s="145" t="s">
        <v>180</v>
      </c>
    </row>
    <row r="395" spans="1:1">
      <c r="A395" s="145" t="s">
        <v>182</v>
      </c>
    </row>
    <row r="396" spans="1:1">
      <c r="A396" s="145" t="s">
        <v>185</v>
      </c>
    </row>
    <row r="397" spans="1:1">
      <c r="A397" s="145" t="s">
        <v>194</v>
      </c>
    </row>
    <row r="398" spans="1:1">
      <c r="A398" s="145" t="s">
        <v>197</v>
      </c>
    </row>
    <row r="399" spans="1:1">
      <c r="A399" s="145" t="s">
        <v>207</v>
      </c>
    </row>
    <row r="400" spans="1:1">
      <c r="A400" s="145" t="s">
        <v>209</v>
      </c>
    </row>
    <row r="401" spans="1:1">
      <c r="A401" s="145" t="s">
        <v>210</v>
      </c>
    </row>
    <row r="402" spans="1:1">
      <c r="A402" s="145" t="s">
        <v>217</v>
      </c>
    </row>
    <row r="403" spans="1:1">
      <c r="A403" s="145" t="s">
        <v>221</v>
      </c>
    </row>
    <row r="404" spans="1:1">
      <c r="A404" s="146" t="s">
        <v>223</v>
      </c>
    </row>
    <row r="405" spans="1:1">
      <c r="A405" s="146" t="s">
        <v>231</v>
      </c>
    </row>
    <row r="406" spans="1:1">
      <c r="A406" s="145" t="s">
        <v>251</v>
      </c>
    </row>
    <row r="407" spans="1:1">
      <c r="A407" s="145" t="s">
        <v>265</v>
      </c>
    </row>
    <row r="408" spans="1:1">
      <c r="A408" s="146" t="s">
        <v>272</v>
      </c>
    </row>
    <row r="409" spans="1:1">
      <c r="A409" s="146" t="s">
        <v>273</v>
      </c>
    </row>
    <row r="410" spans="1:1">
      <c r="A410" s="146" t="s">
        <v>275</v>
      </c>
    </row>
    <row r="411" spans="1:1">
      <c r="A411" s="145" t="s">
        <v>280</v>
      </c>
    </row>
    <row r="412" spans="1:1">
      <c r="A412" s="145" t="s">
        <v>287</v>
      </c>
    </row>
    <row r="413" spans="1:1">
      <c r="A413" s="146" t="s">
        <v>292</v>
      </c>
    </row>
    <row r="414" spans="1:1">
      <c r="A414" s="145" t="s">
        <v>295</v>
      </c>
    </row>
    <row r="415" spans="1:1">
      <c r="A415" s="145" t="s">
        <v>297</v>
      </c>
    </row>
    <row r="416" spans="1:1">
      <c r="A416" s="145" t="s">
        <v>303</v>
      </c>
    </row>
    <row r="417" spans="1:1">
      <c r="A417" s="145" t="s">
        <v>308</v>
      </c>
    </row>
    <row r="418" spans="1:1">
      <c r="A418" s="145" t="s">
        <v>310</v>
      </c>
    </row>
    <row r="419" spans="1:1">
      <c r="A419" s="145" t="s">
        <v>317</v>
      </c>
    </row>
    <row r="420" spans="1:1">
      <c r="A420" s="145" t="s">
        <v>321</v>
      </c>
    </row>
    <row r="421" spans="1:1">
      <c r="A421" s="145" t="s">
        <v>322</v>
      </c>
    </row>
    <row r="422" spans="1:1">
      <c r="A422" s="145" t="s">
        <v>323</v>
      </c>
    </row>
    <row r="423" spans="1:1">
      <c r="A423" s="145" t="s">
        <v>334</v>
      </c>
    </row>
    <row r="424" spans="1:1">
      <c r="A424" s="145" t="s">
        <v>338</v>
      </c>
    </row>
    <row r="425" spans="1:1">
      <c r="A425" s="145" t="s">
        <v>340</v>
      </c>
    </row>
    <row r="426" spans="1:1">
      <c r="A426" s="145" t="s">
        <v>343</v>
      </c>
    </row>
    <row r="427" spans="1:1">
      <c r="A427" s="145" t="s">
        <v>347</v>
      </c>
    </row>
    <row r="428" spans="1:1">
      <c r="A428" s="146" t="s">
        <v>350</v>
      </c>
    </row>
    <row r="429" spans="1:1">
      <c r="A429" s="146" t="s">
        <v>363</v>
      </c>
    </row>
    <row r="430" spans="1:1">
      <c r="A430" s="145" t="s">
        <v>381</v>
      </c>
    </row>
    <row r="431" spans="1:1">
      <c r="A431" s="145" t="s">
        <v>387</v>
      </c>
    </row>
    <row r="432" spans="1:1">
      <c r="A432" s="145" t="s">
        <v>556</v>
      </c>
    </row>
    <row r="433" spans="1:1">
      <c r="A433" s="145" t="s">
        <v>564</v>
      </c>
    </row>
    <row r="434" spans="1:1">
      <c r="A434" s="145" t="s">
        <v>484</v>
      </c>
    </row>
    <row r="435" spans="1:1">
      <c r="A435" s="145" t="s">
        <v>399</v>
      </c>
    </row>
    <row r="436" spans="1:1">
      <c r="A436" s="145" t="s">
        <v>503</v>
      </c>
    </row>
    <row r="437" spans="1:1">
      <c r="A437" s="145" t="s">
        <v>571</v>
      </c>
    </row>
    <row r="438" spans="1:1">
      <c r="A438" s="146" t="s">
        <v>406</v>
      </c>
    </row>
    <row r="439" spans="1:1">
      <c r="A439" s="145" t="s">
        <v>414</v>
      </c>
    </row>
    <row r="440" spans="1:1">
      <c r="A440" s="146" t="s">
        <v>417</v>
      </c>
    </row>
    <row r="441" spans="1:1">
      <c r="A441" s="146" t="s">
        <v>517</v>
      </c>
    </row>
    <row r="442" spans="1:1">
      <c r="A442" s="145" t="s">
        <v>426</v>
      </c>
    </row>
    <row r="443" spans="1:1">
      <c r="A443" s="146" t="s">
        <v>509</v>
      </c>
    </row>
    <row r="444" spans="1:1">
      <c r="A444" s="145" t="s">
        <v>433</v>
      </c>
    </row>
    <row r="445" spans="1:1">
      <c r="A445" s="146" t="s">
        <v>451</v>
      </c>
    </row>
    <row r="446" spans="1:1">
      <c r="A446" s="145" t="s">
        <v>458</v>
      </c>
    </row>
    <row r="447" spans="1:1">
      <c r="A447" s="145" t="s">
        <v>467</v>
      </c>
    </row>
    <row r="448" spans="1:1">
      <c r="A448" s="146" t="s">
        <v>553</v>
      </c>
    </row>
    <row r="449" spans="1:1">
      <c r="A449" s="146" t="s">
        <v>515</v>
      </c>
    </row>
    <row r="450" spans="1:1">
      <c r="A450" s="145" t="s">
        <v>524</v>
      </c>
    </row>
    <row r="451" spans="1:1">
      <c r="A451" s="145" t="s">
        <v>540</v>
      </c>
    </row>
    <row r="452" spans="1:1">
      <c r="A452" s="146" t="s">
        <v>523</v>
      </c>
    </row>
    <row r="453" spans="1:1">
      <c r="A453" s="145" t="s">
        <v>530</v>
      </c>
    </row>
    <row r="454" spans="1:1">
      <c r="A454" s="145" t="s">
        <v>621</v>
      </c>
    </row>
    <row r="455" spans="1:1">
      <c r="A455" s="145" t="s">
        <v>622</v>
      </c>
    </row>
    <row r="456" spans="1:1">
      <c r="A456" s="146" t="s">
        <v>623</v>
      </c>
    </row>
    <row r="457" spans="1:1">
      <c r="A457" s="145" t="s">
        <v>624</v>
      </c>
    </row>
    <row r="458" spans="1:1">
      <c r="A458" s="145" t="s">
        <v>625</v>
      </c>
    </row>
    <row r="459" spans="1:1">
      <c r="A459" s="145" t="s">
        <v>626</v>
      </c>
    </row>
    <row r="460" spans="1:1">
      <c r="A460" s="146" t="s">
        <v>627</v>
      </c>
    </row>
    <row r="461" spans="1:1">
      <c r="A461" s="146" t="s">
        <v>628</v>
      </c>
    </row>
    <row r="462" spans="1:1">
      <c r="A462" s="145" t="s">
        <v>69</v>
      </c>
    </row>
    <row r="463" spans="1:1">
      <c r="A463" s="145" t="s">
        <v>72</v>
      </c>
    </row>
    <row r="464" spans="1:1">
      <c r="A464" s="145" t="s">
        <v>74</v>
      </c>
    </row>
    <row r="465" spans="1:1">
      <c r="A465" s="145" t="s">
        <v>88</v>
      </c>
    </row>
    <row r="466" spans="1:1">
      <c r="A466" s="145" t="s">
        <v>90</v>
      </c>
    </row>
    <row r="467" spans="1:1">
      <c r="A467" s="145" t="s">
        <v>93</v>
      </c>
    </row>
    <row r="468" spans="1:1">
      <c r="A468" s="145" t="s">
        <v>94</v>
      </c>
    </row>
    <row r="469" spans="1:1">
      <c r="A469" s="145" t="s">
        <v>102</v>
      </c>
    </row>
    <row r="470" spans="1:1">
      <c r="A470" s="145" t="s">
        <v>106</v>
      </c>
    </row>
    <row r="471" spans="1:1">
      <c r="A471" s="145" t="s">
        <v>113</v>
      </c>
    </row>
    <row r="472" spans="1:1">
      <c r="A472" s="145" t="s">
        <v>121</v>
      </c>
    </row>
    <row r="473" spans="1:1">
      <c r="A473" s="145" t="s">
        <v>130</v>
      </c>
    </row>
    <row r="474" spans="1:1">
      <c r="A474" s="145" t="s">
        <v>144</v>
      </c>
    </row>
    <row r="475" spans="1:1">
      <c r="A475" s="145" t="s">
        <v>146</v>
      </c>
    </row>
    <row r="476" spans="1:1">
      <c r="A476" s="145" t="s">
        <v>152</v>
      </c>
    </row>
    <row r="477" spans="1:1">
      <c r="A477" s="145" t="s">
        <v>157</v>
      </c>
    </row>
    <row r="478" spans="1:1">
      <c r="A478" s="145" t="s">
        <v>159</v>
      </c>
    </row>
    <row r="479" spans="1:1">
      <c r="A479" s="145" t="s">
        <v>160</v>
      </c>
    </row>
    <row r="480" spans="1:1">
      <c r="A480" s="145" t="s">
        <v>161</v>
      </c>
    </row>
    <row r="481" spans="1:1">
      <c r="A481" s="145" t="s">
        <v>164</v>
      </c>
    </row>
    <row r="482" spans="1:1">
      <c r="A482" s="145" t="s">
        <v>165</v>
      </c>
    </row>
    <row r="483" spans="1:1">
      <c r="A483" s="145" t="s">
        <v>170</v>
      </c>
    </row>
    <row r="484" spans="1:1">
      <c r="A484" s="145" t="s">
        <v>181</v>
      </c>
    </row>
    <row r="485" spans="1:1">
      <c r="A485" s="145" t="s">
        <v>187</v>
      </c>
    </row>
    <row r="486" spans="1:1">
      <c r="A486" s="145" t="s">
        <v>189</v>
      </c>
    </row>
    <row r="487" spans="1:1">
      <c r="A487" s="145" t="s">
        <v>196</v>
      </c>
    </row>
    <row r="488" spans="1:1">
      <c r="A488" s="145" t="s">
        <v>198</v>
      </c>
    </row>
    <row r="489" spans="1:1">
      <c r="A489" s="145" t="s">
        <v>224</v>
      </c>
    </row>
    <row r="490" spans="1:1">
      <c r="A490" s="145" t="s">
        <v>238</v>
      </c>
    </row>
    <row r="491" spans="1:1">
      <c r="A491" s="145" t="s">
        <v>243</v>
      </c>
    </row>
    <row r="492" spans="1:1">
      <c r="A492" s="145" t="s">
        <v>252</v>
      </c>
    </row>
    <row r="493" spans="1:1">
      <c r="A493" s="145" t="s">
        <v>253</v>
      </c>
    </row>
    <row r="494" spans="1:1">
      <c r="A494" s="145" t="s">
        <v>256</v>
      </c>
    </row>
    <row r="495" spans="1:1">
      <c r="A495" s="145" t="s">
        <v>262</v>
      </c>
    </row>
    <row r="496" spans="1:1">
      <c r="A496" s="146" t="s">
        <v>270</v>
      </c>
    </row>
    <row r="497" spans="1:1">
      <c r="A497" s="145" t="s">
        <v>271</v>
      </c>
    </row>
    <row r="498" spans="1:1">
      <c r="A498" s="145" t="s">
        <v>278</v>
      </c>
    </row>
    <row r="499" spans="1:1">
      <c r="A499" s="145" t="s">
        <v>285</v>
      </c>
    </row>
    <row r="500" spans="1:1">
      <c r="A500" s="146" t="s">
        <v>288</v>
      </c>
    </row>
    <row r="501" spans="1:1">
      <c r="A501" s="145" t="s">
        <v>289</v>
      </c>
    </row>
    <row r="502" spans="1:1">
      <c r="A502" s="146" t="s">
        <v>291</v>
      </c>
    </row>
    <row r="503" spans="1:1">
      <c r="A503" s="145" t="s">
        <v>301</v>
      </c>
    </row>
    <row r="504" spans="1:1">
      <c r="A504" s="145" t="s">
        <v>307</v>
      </c>
    </row>
    <row r="505" spans="1:1">
      <c r="A505" s="145" t="s">
        <v>315</v>
      </c>
    </row>
    <row r="506" spans="1:1">
      <c r="A506" s="145" t="s">
        <v>325</v>
      </c>
    </row>
    <row r="507" spans="1:1">
      <c r="A507" s="145" t="s">
        <v>326</v>
      </c>
    </row>
    <row r="508" spans="1:1">
      <c r="A508" s="145" t="s">
        <v>342</v>
      </c>
    </row>
    <row r="509" spans="1:1">
      <c r="A509" s="145" t="s">
        <v>352</v>
      </c>
    </row>
    <row r="510" spans="1:1">
      <c r="A510" s="146" t="s">
        <v>365</v>
      </c>
    </row>
    <row r="511" spans="1:1">
      <c r="A511" s="146" t="s">
        <v>366</v>
      </c>
    </row>
    <row r="512" spans="1:1">
      <c r="A512" s="145" t="s">
        <v>100</v>
      </c>
    </row>
    <row r="513" spans="1:1">
      <c r="A513" s="145" t="s">
        <v>333</v>
      </c>
    </row>
    <row r="514" spans="1:1">
      <c r="A514" s="145" t="s">
        <v>240</v>
      </c>
    </row>
    <row r="515" spans="1:1">
      <c r="A515" s="145" t="s">
        <v>120</v>
      </c>
    </row>
    <row r="516" spans="1:1">
      <c r="A516" s="145" t="s">
        <v>212</v>
      </c>
    </row>
    <row r="517" spans="1:1">
      <c r="A517" s="145" t="s">
        <v>284</v>
      </c>
    </row>
    <row r="518" spans="1:1">
      <c r="A518" s="146" t="s">
        <v>559</v>
      </c>
    </row>
    <row r="519" spans="1:1">
      <c r="A519" s="145" t="s">
        <v>563</v>
      </c>
    </row>
    <row r="520" spans="1:1">
      <c r="A520" s="145" t="s">
        <v>567</v>
      </c>
    </row>
    <row r="521" spans="1:1">
      <c r="A521" s="145" t="s">
        <v>569</v>
      </c>
    </row>
    <row r="522" spans="1:1">
      <c r="A522" s="145" t="s">
        <v>496</v>
      </c>
    </row>
    <row r="523" spans="1:1">
      <c r="A523" s="146" t="s">
        <v>664</v>
      </c>
    </row>
    <row r="524" spans="1:1">
      <c r="A524" s="145" t="s">
        <v>512</v>
      </c>
    </row>
    <row r="525" spans="1:1">
      <c r="A525" s="145" t="s">
        <v>400</v>
      </c>
    </row>
    <row r="526" spans="1:1">
      <c r="A526" s="145" t="s">
        <v>408</v>
      </c>
    </row>
    <row r="527" spans="1:1">
      <c r="A527" s="145" t="s">
        <v>410</v>
      </c>
    </row>
    <row r="528" spans="1:1">
      <c r="A528" s="145" t="s">
        <v>413</v>
      </c>
    </row>
    <row r="529" spans="1:1">
      <c r="A529" s="145" t="s">
        <v>415</v>
      </c>
    </row>
    <row r="530" spans="1:1">
      <c r="A530" s="145" t="s">
        <v>437</v>
      </c>
    </row>
    <row r="531" spans="1:1">
      <c r="A531" s="145" t="s">
        <v>420</v>
      </c>
    </row>
    <row r="532" spans="1:1">
      <c r="A532" s="145" t="s">
        <v>419</v>
      </c>
    </row>
    <row r="533" spans="1:1">
      <c r="A533" s="145" t="s">
        <v>425</v>
      </c>
    </row>
    <row r="534" spans="1:1">
      <c r="A534" s="145" t="s">
        <v>422</v>
      </c>
    </row>
    <row r="535" spans="1:1">
      <c r="A535" s="145" t="s">
        <v>429</v>
      </c>
    </row>
    <row r="536" spans="1:1">
      <c r="A536" s="145" t="s">
        <v>481</v>
      </c>
    </row>
    <row r="537" spans="1:1">
      <c r="A537" s="146" t="s">
        <v>431</v>
      </c>
    </row>
    <row r="538" spans="1:1">
      <c r="A538" s="145" t="s">
        <v>482</v>
      </c>
    </row>
    <row r="539" spans="1:1">
      <c r="A539" s="145" t="s">
        <v>537</v>
      </c>
    </row>
    <row r="540" spans="1:1">
      <c r="A540" s="146" t="s">
        <v>535</v>
      </c>
    </row>
    <row r="541" spans="1:1">
      <c r="A541" s="146" t="s">
        <v>401</v>
      </c>
    </row>
    <row r="542" spans="1:1">
      <c r="A542" s="145" t="s">
        <v>434</v>
      </c>
    </row>
    <row r="543" spans="1:1">
      <c r="A543" s="146" t="s">
        <v>510</v>
      </c>
    </row>
    <row r="544" spans="1:1">
      <c r="A544" s="145" t="s">
        <v>435</v>
      </c>
    </row>
    <row r="545" spans="1:1">
      <c r="A545" s="145" t="s">
        <v>440</v>
      </c>
    </row>
    <row r="546" spans="1:1">
      <c r="A546" s="145" t="s">
        <v>442</v>
      </c>
    </row>
    <row r="547" spans="1:1">
      <c r="A547" s="145" t="s">
        <v>446</v>
      </c>
    </row>
    <row r="548" spans="1:1">
      <c r="A548" s="145" t="s">
        <v>449</v>
      </c>
    </row>
    <row r="549" spans="1:1">
      <c r="A549" s="146" t="s">
        <v>450</v>
      </c>
    </row>
    <row r="550" spans="1:1">
      <c r="A550" s="145" t="s">
        <v>453</v>
      </c>
    </row>
    <row r="551" spans="1:1">
      <c r="A551" s="145" t="s">
        <v>454</v>
      </c>
    </row>
    <row r="552" spans="1:1">
      <c r="A552" s="145" t="s">
        <v>501</v>
      </c>
    </row>
    <row r="553" spans="1:1">
      <c r="A553" s="146" t="s">
        <v>461</v>
      </c>
    </row>
    <row r="554" spans="1:1">
      <c r="A554" s="145" t="s">
        <v>462</v>
      </c>
    </row>
    <row r="555" spans="1:1">
      <c r="A555" s="146" t="s">
        <v>468</v>
      </c>
    </row>
    <row r="556" spans="1:1">
      <c r="A556" s="145" t="s">
        <v>629</v>
      </c>
    </row>
    <row r="557" spans="1:1">
      <c r="A557" s="146" t="s">
        <v>539</v>
      </c>
    </row>
    <row r="558" spans="1:1">
      <c r="A558" s="145" t="s">
        <v>518</v>
      </c>
    </row>
    <row r="559" spans="1:1">
      <c r="A559" s="145" t="s">
        <v>542</v>
      </c>
    </row>
    <row r="560" spans="1:1">
      <c r="A560" s="145" t="s">
        <v>532</v>
      </c>
    </row>
    <row r="561" spans="1:1">
      <c r="A561" s="145" t="s">
        <v>630</v>
      </c>
    </row>
    <row r="562" spans="1:1">
      <c r="A562" s="145" t="s">
        <v>545</v>
      </c>
    </row>
    <row r="563" spans="1:1">
      <c r="A563" s="145" t="s">
        <v>546</v>
      </c>
    </row>
    <row r="564" spans="1:1">
      <c r="A564" s="145" t="s">
        <v>631</v>
      </c>
    </row>
    <row r="565" spans="1:1">
      <c r="A565" s="145" t="s">
        <v>489</v>
      </c>
    </row>
    <row r="566" spans="1:1">
      <c r="A566" s="146" t="s">
        <v>632</v>
      </c>
    </row>
    <row r="567" spans="1:1">
      <c r="A567" s="145" t="s">
        <v>487</v>
      </c>
    </row>
    <row r="568" spans="1:1">
      <c r="A568" s="145" t="s">
        <v>516</v>
      </c>
    </row>
    <row r="569" spans="1:1">
      <c r="A569" s="145" t="s">
        <v>529</v>
      </c>
    </row>
    <row r="570" spans="1:1">
      <c r="A570" s="146" t="s">
        <v>541</v>
      </c>
    </row>
    <row r="571" spans="1:1">
      <c r="A571" s="145" t="s">
        <v>633</v>
      </c>
    </row>
    <row r="572" spans="1:1">
      <c r="A572" s="145" t="s">
        <v>634</v>
      </c>
    </row>
    <row r="573" spans="1:1">
      <c r="A573" s="145" t="s">
        <v>635</v>
      </c>
    </row>
    <row r="574" spans="1:1">
      <c r="A574" s="145" t="s">
        <v>636</v>
      </c>
    </row>
    <row r="575" spans="1:1">
      <c r="A575" s="145" t="s">
        <v>637</v>
      </c>
    </row>
    <row r="576" spans="1:1">
      <c r="A576" s="151" t="s">
        <v>665</v>
      </c>
    </row>
    <row r="577" spans="1:1">
      <c r="A577" s="145" t="s">
        <v>638</v>
      </c>
    </row>
    <row r="578" spans="1:1">
      <c r="A578" s="145" t="s">
        <v>660</v>
      </c>
    </row>
    <row r="579" spans="1:1">
      <c r="A579" s="145"/>
    </row>
    <row r="580" spans="1:1">
      <c r="A580" s="145"/>
    </row>
    <row r="581" spans="1:1">
      <c r="A581" s="145"/>
    </row>
    <row r="582" spans="1:1">
      <c r="A582" s="145"/>
    </row>
    <row r="583" spans="1:1">
      <c r="A583" s="147"/>
    </row>
    <row r="584" spans="1:1">
      <c r="A584" s="147"/>
    </row>
    <row r="585" spans="1:1">
      <c r="A585" s="147"/>
    </row>
    <row r="586" spans="1:1">
      <c r="A586" s="147"/>
    </row>
    <row r="587" spans="1:1">
      <c r="A587" s="147"/>
    </row>
    <row r="588" spans="1:1">
      <c r="A588" s="147"/>
    </row>
    <row r="589" spans="1:1">
      <c r="A589" s="148"/>
    </row>
    <row r="590" spans="1:1">
      <c r="A590" s="148"/>
    </row>
    <row r="591" spans="1:1">
      <c r="A591" s="148"/>
    </row>
    <row r="592" spans="1:1">
      <c r="A592" s="147"/>
    </row>
    <row r="593" spans="1:1">
      <c r="A593" s="148"/>
    </row>
    <row r="594" spans="1:1">
      <c r="A594" s="148"/>
    </row>
    <row r="595" spans="1:1">
      <c r="A595" s="147"/>
    </row>
    <row r="596" spans="1:1">
      <c r="A596" s="147"/>
    </row>
    <row r="597" spans="1:1">
      <c r="A597" s="147"/>
    </row>
    <row r="598" spans="1:1">
      <c r="A598" s="147"/>
    </row>
    <row r="599" spans="1:1">
      <c r="A599" s="147"/>
    </row>
    <row r="600" spans="1:1">
      <c r="A600" s="147"/>
    </row>
    <row r="601" spans="1:1">
      <c r="A601" s="147"/>
    </row>
    <row r="602" spans="1:1">
      <c r="A602" s="147"/>
    </row>
    <row r="603" spans="1:1">
      <c r="A603" s="147"/>
    </row>
    <row r="604" spans="1:1">
      <c r="A604" s="147"/>
    </row>
    <row r="605" spans="1:1">
      <c r="A605" s="147"/>
    </row>
    <row r="606" spans="1:1">
      <c r="A606" s="147"/>
    </row>
    <row r="607" spans="1:1">
      <c r="A607" s="147"/>
    </row>
    <row r="608" spans="1:1">
      <c r="A608" s="147"/>
    </row>
    <row r="609" spans="1:1">
      <c r="A609" s="147"/>
    </row>
    <row r="610" spans="1:1">
      <c r="A610" s="147"/>
    </row>
    <row r="611" spans="1:1">
      <c r="A611" s="148"/>
    </row>
    <row r="612" spans="1:1">
      <c r="A612" s="147"/>
    </row>
    <row r="613" spans="1:1">
      <c r="A613" s="147"/>
    </row>
    <row r="614" spans="1:1">
      <c r="A614" s="147"/>
    </row>
    <row r="615" spans="1:1">
      <c r="A615" s="148"/>
    </row>
    <row r="616" spans="1:1">
      <c r="A616" s="147"/>
    </row>
    <row r="617" spans="1:1">
      <c r="A617" s="147"/>
    </row>
    <row r="618" spans="1:1">
      <c r="A618" s="147"/>
    </row>
    <row r="619" spans="1:1">
      <c r="A619" s="147"/>
    </row>
    <row r="620" spans="1:1">
      <c r="A620" s="147"/>
    </row>
    <row r="621" spans="1:1">
      <c r="A621" s="147"/>
    </row>
    <row r="622" spans="1:1">
      <c r="A622" s="147"/>
    </row>
    <row r="623" spans="1:1">
      <c r="A623" s="147"/>
    </row>
    <row r="624" spans="1:1">
      <c r="A624" s="148"/>
    </row>
    <row r="625" spans="1:1">
      <c r="A625" s="147"/>
    </row>
    <row r="626" spans="1:1">
      <c r="A626" s="147"/>
    </row>
    <row r="627" spans="1:1">
      <c r="A627" s="148"/>
    </row>
    <row r="628" spans="1:1">
      <c r="A628" s="148"/>
    </row>
    <row r="629" spans="1:1">
      <c r="A629" s="147"/>
    </row>
    <row r="630" spans="1:1">
      <c r="A630" s="147"/>
    </row>
    <row r="631" spans="1:1">
      <c r="A631" s="147"/>
    </row>
    <row r="632" spans="1:1">
      <c r="A632" s="147"/>
    </row>
    <row r="633" spans="1:1">
      <c r="A633" s="147"/>
    </row>
    <row r="634" spans="1:1">
      <c r="A634" s="148"/>
    </row>
    <row r="635" spans="1:1">
      <c r="A635" s="148"/>
    </row>
    <row r="636" spans="1:1">
      <c r="A636" s="148"/>
    </row>
    <row r="637" spans="1:1">
      <c r="A637" s="147"/>
    </row>
    <row r="638" spans="1:1">
      <c r="A638" s="148"/>
    </row>
    <row r="639" spans="1:1">
      <c r="A639" s="148"/>
    </row>
    <row r="640" spans="1:1">
      <c r="A640" s="147"/>
    </row>
    <row r="641" spans="1:1">
      <c r="A641" s="147"/>
    </row>
    <row r="642" spans="1:1">
      <c r="A642" s="147"/>
    </row>
    <row r="643" spans="1:1">
      <c r="A643" s="147"/>
    </row>
    <row r="644" spans="1:1">
      <c r="A644" s="147"/>
    </row>
    <row r="645" spans="1:1">
      <c r="A645" s="147"/>
    </row>
    <row r="646" spans="1:1">
      <c r="A646" s="147"/>
    </row>
    <row r="647" spans="1:1">
      <c r="A647" s="147"/>
    </row>
    <row r="648" spans="1:1">
      <c r="A648" s="147"/>
    </row>
    <row r="649" spans="1:1">
      <c r="A649" s="147"/>
    </row>
    <row r="650" spans="1:1">
      <c r="A650" s="147"/>
    </row>
    <row r="651" spans="1:1">
      <c r="A651" s="147"/>
    </row>
    <row r="652" spans="1:1">
      <c r="A652" s="148"/>
    </row>
    <row r="653" spans="1:1">
      <c r="A653" s="147"/>
    </row>
    <row r="654" spans="1:1">
      <c r="A654" s="147"/>
    </row>
    <row r="655" spans="1:1">
      <c r="A655" s="147"/>
    </row>
    <row r="656" spans="1:1">
      <c r="A656" s="147"/>
    </row>
    <row r="657" spans="1:1">
      <c r="A657" s="147"/>
    </row>
    <row r="658" spans="1:1">
      <c r="A658" s="147"/>
    </row>
    <row r="659" spans="1:1">
      <c r="A659" s="147"/>
    </row>
    <row r="660" spans="1:1">
      <c r="A660" s="147"/>
    </row>
    <row r="661" spans="1:1">
      <c r="A661" s="147"/>
    </row>
    <row r="662" spans="1:1">
      <c r="A662" s="147"/>
    </row>
    <row r="663" spans="1:1">
      <c r="A663" s="147"/>
    </row>
    <row r="664" spans="1:1">
      <c r="A664" s="147"/>
    </row>
    <row r="665" spans="1:1">
      <c r="A665" s="147"/>
    </row>
    <row r="666" spans="1:1">
      <c r="A666" s="147"/>
    </row>
    <row r="667" spans="1:1">
      <c r="A667" s="147"/>
    </row>
    <row r="668" spans="1:1">
      <c r="A668" s="147"/>
    </row>
    <row r="669" spans="1:1">
      <c r="A669" s="147"/>
    </row>
    <row r="670" spans="1:1">
      <c r="A670" s="147"/>
    </row>
    <row r="671" spans="1:1">
      <c r="A671" s="147"/>
    </row>
    <row r="672" spans="1:1">
      <c r="A672" s="147"/>
    </row>
    <row r="673" spans="1:1">
      <c r="A673" s="147"/>
    </row>
    <row r="674" spans="1:1">
      <c r="A674" s="147"/>
    </row>
    <row r="675" spans="1:1">
      <c r="A675" s="147"/>
    </row>
    <row r="676" spans="1:1">
      <c r="A676" s="148"/>
    </row>
    <row r="677" spans="1:1">
      <c r="A677" s="147"/>
    </row>
    <row r="678" spans="1:1">
      <c r="A678" s="148"/>
    </row>
    <row r="679" spans="1:1">
      <c r="A679" s="148"/>
    </row>
    <row r="680" spans="1:1">
      <c r="A680" s="147"/>
    </row>
    <row r="681" spans="1:1">
      <c r="A681" s="147"/>
    </row>
    <row r="682" spans="1:1">
      <c r="A682" s="147"/>
    </row>
    <row r="683" spans="1:1">
      <c r="A683" s="147"/>
    </row>
    <row r="684" spans="1:1">
      <c r="A684" s="147"/>
    </row>
    <row r="685" spans="1:1">
      <c r="A685" s="147"/>
    </row>
    <row r="686" spans="1:1">
      <c r="A686" s="147"/>
    </row>
    <row r="687" spans="1:1">
      <c r="A687" s="147"/>
    </row>
    <row r="688" spans="1:1">
      <c r="A688" s="147"/>
    </row>
    <row r="689" spans="1:1">
      <c r="A689" s="147"/>
    </row>
    <row r="690" spans="1:1">
      <c r="A690" s="147"/>
    </row>
    <row r="691" spans="1:1">
      <c r="A691" s="147"/>
    </row>
    <row r="692" spans="1:1">
      <c r="A692" s="147"/>
    </row>
    <row r="693" spans="1:1">
      <c r="A693" s="147"/>
    </row>
    <row r="694" spans="1:1">
      <c r="A694" s="147"/>
    </row>
    <row r="695" spans="1:1">
      <c r="A695" s="147"/>
    </row>
    <row r="696" spans="1:1">
      <c r="A696" s="147"/>
    </row>
    <row r="697" spans="1:1">
      <c r="A697" s="147"/>
    </row>
    <row r="698" spans="1:1">
      <c r="A698" s="147"/>
    </row>
    <row r="699" spans="1:1">
      <c r="A699" s="147"/>
    </row>
    <row r="700" spans="1:1">
      <c r="A700" s="148"/>
    </row>
    <row r="701" spans="1:1">
      <c r="A701" s="147"/>
    </row>
    <row r="702" spans="1:1">
      <c r="A702" s="148"/>
    </row>
    <row r="703" spans="1:1">
      <c r="A703" s="147"/>
    </row>
    <row r="704" spans="1:1">
      <c r="A704" s="147"/>
    </row>
    <row r="705" spans="1:1">
      <c r="A705" s="147"/>
    </row>
    <row r="706" spans="1:1">
      <c r="A706" s="147"/>
    </row>
    <row r="707" spans="1:1">
      <c r="A707" s="147"/>
    </row>
    <row r="708" spans="1:1">
      <c r="A708" s="147"/>
    </row>
    <row r="709" spans="1:1">
      <c r="A709" s="147"/>
    </row>
    <row r="710" spans="1:1">
      <c r="A710" s="147"/>
    </row>
    <row r="711" spans="1:1">
      <c r="A711" s="147"/>
    </row>
    <row r="712" spans="1:1">
      <c r="A712" s="147"/>
    </row>
    <row r="713" spans="1:1">
      <c r="A713" s="148"/>
    </row>
    <row r="714" spans="1:1">
      <c r="A714" s="147"/>
    </row>
    <row r="715" spans="1:1">
      <c r="A715" s="148"/>
    </row>
    <row r="716" spans="1:1">
      <c r="A716" s="147"/>
    </row>
    <row r="717" spans="1:1">
      <c r="A717" s="148"/>
    </row>
    <row r="718" spans="1:1">
      <c r="A718" s="147"/>
    </row>
    <row r="719" spans="1:1">
      <c r="A719" s="148"/>
    </row>
    <row r="720" spans="1:1">
      <c r="A720" s="147"/>
    </row>
    <row r="721" spans="1:1">
      <c r="A721" s="147"/>
    </row>
    <row r="722" spans="1:1">
      <c r="A722" s="147"/>
    </row>
    <row r="723" spans="1:1">
      <c r="A723" s="147"/>
    </row>
    <row r="724" spans="1:1">
      <c r="A724" s="147"/>
    </row>
    <row r="725" spans="1:1">
      <c r="A725" s="147"/>
    </row>
    <row r="726" spans="1:1">
      <c r="A726" s="148"/>
    </row>
    <row r="727" spans="1:1">
      <c r="A727" s="147"/>
    </row>
    <row r="728" spans="1:1">
      <c r="A728" s="147"/>
    </row>
    <row r="729" spans="1:1">
      <c r="A729" s="148"/>
    </row>
    <row r="730" spans="1:1">
      <c r="A730" s="147"/>
    </row>
    <row r="731" spans="1:1">
      <c r="A731" s="147"/>
    </row>
    <row r="732" spans="1:1">
      <c r="A732" s="147"/>
    </row>
    <row r="733" spans="1:1">
      <c r="A733" s="147"/>
    </row>
    <row r="734" spans="1:1">
      <c r="A734" s="147"/>
    </row>
    <row r="735" spans="1:1">
      <c r="A735" s="147"/>
    </row>
    <row r="736" spans="1:1">
      <c r="A736" s="147"/>
    </row>
    <row r="737" spans="1:1">
      <c r="A737" s="147"/>
    </row>
    <row r="738" spans="1:1">
      <c r="A738" s="148"/>
    </row>
    <row r="739" spans="1:1">
      <c r="A739" s="147"/>
    </row>
    <row r="740" spans="1:1">
      <c r="A740" s="147"/>
    </row>
    <row r="741" spans="1:1">
      <c r="A741" s="148"/>
    </row>
    <row r="742" spans="1:1">
      <c r="A742" s="147"/>
    </row>
    <row r="743" spans="1:1">
      <c r="A743" s="147"/>
    </row>
    <row r="744" spans="1:1">
      <c r="A744" s="147"/>
    </row>
    <row r="745" spans="1:1">
      <c r="A745" s="147"/>
    </row>
    <row r="746" spans="1:1">
      <c r="A746" s="147"/>
    </row>
    <row r="747" spans="1:1">
      <c r="A747" s="147"/>
    </row>
    <row r="748" spans="1:1">
      <c r="A748" s="147"/>
    </row>
    <row r="749" spans="1:1">
      <c r="A749" s="147"/>
    </row>
    <row r="750" spans="1:1">
      <c r="A750" s="147"/>
    </row>
    <row r="751" spans="1:1">
      <c r="A751" s="148"/>
    </row>
    <row r="752" spans="1:1">
      <c r="A752" s="148"/>
    </row>
    <row r="753" spans="1:1">
      <c r="A753" s="147"/>
    </row>
    <row r="754" spans="1:1">
      <c r="A754" s="147"/>
    </row>
    <row r="755" spans="1:1">
      <c r="A755" s="147"/>
    </row>
    <row r="756" spans="1:1">
      <c r="A756" s="147"/>
    </row>
    <row r="757" spans="1:1">
      <c r="A757" s="147"/>
    </row>
    <row r="758" spans="1:1">
      <c r="A758" s="147"/>
    </row>
    <row r="759" spans="1:1">
      <c r="A759" s="147"/>
    </row>
    <row r="760" spans="1:1">
      <c r="A760" s="147"/>
    </row>
    <row r="761" spans="1:1">
      <c r="A761" s="147"/>
    </row>
    <row r="762" spans="1:1">
      <c r="A762" s="148"/>
    </row>
    <row r="763" spans="1:1">
      <c r="A763" s="147"/>
    </row>
    <row r="764" spans="1:1">
      <c r="A764" s="147"/>
    </row>
    <row r="765" spans="1:1">
      <c r="A765" s="148"/>
    </row>
    <row r="766" spans="1:1">
      <c r="A766" s="147"/>
    </row>
    <row r="767" spans="1:1">
      <c r="A767" s="147"/>
    </row>
    <row r="768" spans="1:1">
      <c r="A768" s="147"/>
    </row>
    <row r="769" spans="1:1">
      <c r="A769" s="148"/>
    </row>
    <row r="770" spans="1:1">
      <c r="A770" s="147"/>
    </row>
    <row r="771" spans="1:1">
      <c r="A771" s="147"/>
    </row>
    <row r="772" spans="1:1">
      <c r="A772" s="147"/>
    </row>
    <row r="773" spans="1:1">
      <c r="A773" s="147"/>
    </row>
    <row r="774" spans="1:1">
      <c r="A774" s="147"/>
    </row>
    <row r="775" spans="1:1">
      <c r="A775" s="147"/>
    </row>
    <row r="776" spans="1:1">
      <c r="A776" s="147"/>
    </row>
    <row r="777" spans="1:1">
      <c r="A777" s="148"/>
    </row>
    <row r="778" spans="1:1">
      <c r="A778" s="147"/>
    </row>
    <row r="779" spans="1:1">
      <c r="A779" s="147"/>
    </row>
    <row r="780" spans="1:1">
      <c r="A780" s="147"/>
    </row>
    <row r="781" spans="1:1">
      <c r="A781" s="148"/>
    </row>
    <row r="782" spans="1:1">
      <c r="A782" s="147"/>
    </row>
    <row r="783" spans="1:1">
      <c r="A783" s="148"/>
    </row>
    <row r="784" spans="1:1">
      <c r="A784" s="147"/>
    </row>
    <row r="785" spans="1:1">
      <c r="A785" s="147"/>
    </row>
    <row r="786" spans="1:1">
      <c r="A786" s="147"/>
    </row>
    <row r="787" spans="1:1">
      <c r="A787" s="147"/>
    </row>
    <row r="788" spans="1:1">
      <c r="A788" s="147"/>
    </row>
    <row r="789" spans="1:1">
      <c r="A789" s="147"/>
    </row>
    <row r="790" spans="1:1">
      <c r="A790" s="147"/>
    </row>
    <row r="791" spans="1:1">
      <c r="A791" s="147"/>
    </row>
    <row r="792" spans="1:1">
      <c r="A792" s="147"/>
    </row>
    <row r="793" spans="1:1">
      <c r="A793" s="147"/>
    </row>
    <row r="794" spans="1:1">
      <c r="A794" s="147"/>
    </row>
    <row r="795" spans="1:1">
      <c r="A795" s="147"/>
    </row>
    <row r="796" spans="1:1">
      <c r="A796" s="147"/>
    </row>
    <row r="797" spans="1:1">
      <c r="A797" s="147"/>
    </row>
    <row r="798" spans="1:1">
      <c r="A798" s="147"/>
    </row>
    <row r="799" spans="1:1">
      <c r="A799" s="147"/>
    </row>
    <row r="800" spans="1:1">
      <c r="A800" s="148"/>
    </row>
    <row r="801" spans="1:1">
      <c r="A801" s="147"/>
    </row>
    <row r="802" spans="1:1">
      <c r="A802" s="147"/>
    </row>
    <row r="803" spans="1:1">
      <c r="A803" s="148"/>
    </row>
    <row r="804" spans="1:1">
      <c r="A804" s="147"/>
    </row>
    <row r="805" spans="1:1">
      <c r="A805" s="147"/>
    </row>
    <row r="806" spans="1:1">
      <c r="A806" s="148"/>
    </row>
    <row r="807" spans="1:1">
      <c r="A807" s="147"/>
    </row>
    <row r="808" spans="1:1">
      <c r="A808" s="148"/>
    </row>
    <row r="809" spans="1:1">
      <c r="A809" s="148"/>
    </row>
    <row r="810" spans="1:1">
      <c r="A810" s="148"/>
    </row>
    <row r="811" spans="1:1">
      <c r="A811" s="147"/>
    </row>
    <row r="812" spans="1:1">
      <c r="A812" s="147"/>
    </row>
    <row r="813" spans="1:1">
      <c r="A813" s="147"/>
    </row>
    <row r="814" spans="1:1">
      <c r="A814" s="147"/>
    </row>
    <row r="815" spans="1:1">
      <c r="A815" s="147"/>
    </row>
    <row r="816" spans="1:1">
      <c r="A816" s="147"/>
    </row>
    <row r="817" spans="1:1">
      <c r="A817" s="147"/>
    </row>
    <row r="818" spans="1:1">
      <c r="A818" s="147"/>
    </row>
    <row r="819" spans="1:1">
      <c r="A819" s="147"/>
    </row>
    <row r="820" spans="1:1">
      <c r="A820" s="147"/>
    </row>
    <row r="821" spans="1:1">
      <c r="A821" s="147"/>
    </row>
    <row r="822" spans="1:1">
      <c r="A822" s="147"/>
    </row>
    <row r="823" spans="1:1">
      <c r="A823" s="147"/>
    </row>
    <row r="824" spans="1:1">
      <c r="A824" s="147"/>
    </row>
    <row r="825" spans="1:1">
      <c r="A825" s="147"/>
    </row>
    <row r="826" spans="1:1">
      <c r="A826" s="148"/>
    </row>
    <row r="827" spans="1:1">
      <c r="A827" s="147"/>
    </row>
    <row r="828" spans="1:1">
      <c r="A828" s="147"/>
    </row>
    <row r="829" spans="1:1">
      <c r="A829" s="147"/>
    </row>
    <row r="830" spans="1:1">
      <c r="A830" s="148"/>
    </row>
    <row r="831" spans="1:1">
      <c r="A831" s="147"/>
    </row>
    <row r="832" spans="1:1">
      <c r="A832" s="148"/>
    </row>
    <row r="833" spans="1:1">
      <c r="A833" s="147"/>
    </row>
    <row r="834" spans="1:1">
      <c r="A834" s="148"/>
    </row>
    <row r="835" spans="1:1">
      <c r="A835" s="147"/>
    </row>
    <row r="836" spans="1:1">
      <c r="A836" s="148"/>
    </row>
    <row r="837" spans="1:1">
      <c r="A837" s="147"/>
    </row>
    <row r="838" spans="1:1">
      <c r="A838" s="147"/>
    </row>
    <row r="839" spans="1:1">
      <c r="A839" s="148"/>
    </row>
    <row r="840" spans="1:1">
      <c r="A840" s="147"/>
    </row>
    <row r="841" spans="1:1">
      <c r="A841" s="148"/>
    </row>
    <row r="842" spans="1:1">
      <c r="A842" s="148"/>
    </row>
    <row r="843" spans="1:1">
      <c r="A843" s="148"/>
    </row>
    <row r="844" spans="1:1">
      <c r="A844" s="147"/>
    </row>
    <row r="845" spans="1:1">
      <c r="A845" s="148"/>
    </row>
    <row r="846" spans="1:1">
      <c r="A846" s="148"/>
    </row>
    <row r="847" spans="1:1">
      <c r="A847" s="148"/>
    </row>
    <row r="848" spans="1:1">
      <c r="A848" s="148"/>
    </row>
    <row r="849" spans="1:1">
      <c r="A849" s="148"/>
    </row>
    <row r="850" spans="1:1">
      <c r="A850" s="148"/>
    </row>
    <row r="851" spans="1:1">
      <c r="A851" s="147"/>
    </row>
    <row r="852" spans="1:1">
      <c r="A852" s="147"/>
    </row>
    <row r="853" spans="1:1">
      <c r="A853" s="147"/>
    </row>
    <row r="854" spans="1:1">
      <c r="A854" s="147"/>
    </row>
    <row r="855" spans="1:1">
      <c r="A855" s="147"/>
    </row>
    <row r="856" spans="1:1">
      <c r="A856" s="147"/>
    </row>
    <row r="857" spans="1:1">
      <c r="A857" s="147"/>
    </row>
    <row r="858" spans="1:1">
      <c r="A858" s="147"/>
    </row>
    <row r="859" spans="1:1">
      <c r="A859" s="147"/>
    </row>
    <row r="860" spans="1:1">
      <c r="A860" s="147"/>
    </row>
    <row r="861" spans="1:1">
      <c r="A861" s="147"/>
    </row>
    <row r="862" spans="1:1">
      <c r="A862" s="147"/>
    </row>
    <row r="863" spans="1:1">
      <c r="A863" s="147"/>
    </row>
    <row r="864" spans="1:1">
      <c r="A864" s="147"/>
    </row>
    <row r="865" spans="1:1">
      <c r="A865" s="147"/>
    </row>
    <row r="866" spans="1:1">
      <c r="A866" s="147"/>
    </row>
    <row r="867" spans="1:1">
      <c r="A867" s="147"/>
    </row>
    <row r="868" spans="1:1">
      <c r="A868" s="147"/>
    </row>
    <row r="869" spans="1:1">
      <c r="A869" s="147"/>
    </row>
    <row r="870" spans="1:1">
      <c r="A870" s="147"/>
    </row>
    <row r="871" spans="1:1">
      <c r="A871" s="147"/>
    </row>
    <row r="872" spans="1:1">
      <c r="A872" s="147"/>
    </row>
    <row r="873" spans="1:1">
      <c r="A873" s="147"/>
    </row>
    <row r="874" spans="1:1">
      <c r="A874" s="147"/>
    </row>
    <row r="875" spans="1:1">
      <c r="A875" s="147"/>
    </row>
    <row r="876" spans="1:1">
      <c r="A876" s="147"/>
    </row>
    <row r="877" spans="1:1">
      <c r="A877" s="147"/>
    </row>
    <row r="878" spans="1:1">
      <c r="A878" s="147"/>
    </row>
    <row r="879" spans="1:1">
      <c r="A879" s="147"/>
    </row>
    <row r="880" spans="1:1">
      <c r="A880" s="147"/>
    </row>
    <row r="881" spans="1:1">
      <c r="A881" s="147"/>
    </row>
    <row r="882" spans="1:1">
      <c r="A882" s="147"/>
    </row>
    <row r="883" spans="1:1">
      <c r="A883" s="148"/>
    </row>
    <row r="884" spans="1:1">
      <c r="A884" s="147"/>
    </row>
    <row r="885" spans="1:1">
      <c r="A885" s="147"/>
    </row>
    <row r="886" spans="1:1">
      <c r="A886" s="147"/>
    </row>
    <row r="887" spans="1:1">
      <c r="A887" s="148"/>
    </row>
    <row r="888" spans="1:1">
      <c r="A888" s="147"/>
    </row>
    <row r="889" spans="1:1">
      <c r="A889" s="147"/>
    </row>
    <row r="890" spans="1:1">
      <c r="A890" s="147"/>
    </row>
    <row r="891" spans="1:1">
      <c r="A891" s="147"/>
    </row>
    <row r="892" spans="1:1">
      <c r="A892" s="147"/>
    </row>
    <row r="893" spans="1:1">
      <c r="A893" s="147"/>
    </row>
    <row r="894" spans="1:1">
      <c r="A894" s="147"/>
    </row>
    <row r="895" spans="1:1">
      <c r="A895" s="148"/>
    </row>
    <row r="896" spans="1:1">
      <c r="A896" s="148"/>
    </row>
    <row r="897" spans="1:1">
      <c r="A897" s="148"/>
    </row>
    <row r="898" spans="1:1">
      <c r="A898" s="148"/>
    </row>
    <row r="899" spans="1:1">
      <c r="A899" s="147"/>
    </row>
    <row r="900" spans="1:1">
      <c r="A900" s="147"/>
    </row>
    <row r="901" spans="1:1">
      <c r="A901" s="147"/>
    </row>
    <row r="902" spans="1:1">
      <c r="A902" s="148"/>
    </row>
    <row r="903" spans="1:1">
      <c r="A903" s="147"/>
    </row>
    <row r="904" spans="1:1">
      <c r="A904" s="148"/>
    </row>
    <row r="905" spans="1:1">
      <c r="A905" s="147"/>
    </row>
    <row r="906" spans="1:1">
      <c r="A906" s="148"/>
    </row>
    <row r="907" spans="1:1">
      <c r="A907" s="148"/>
    </row>
    <row r="908" spans="1:1">
      <c r="A908" s="147"/>
    </row>
    <row r="909" spans="1:1">
      <c r="A909" s="147"/>
    </row>
    <row r="910" spans="1:1">
      <c r="A910" s="147"/>
    </row>
    <row r="911" spans="1:1">
      <c r="A911" s="147"/>
    </row>
    <row r="912" spans="1:1">
      <c r="A912" s="148"/>
    </row>
    <row r="913" spans="1:1">
      <c r="A913" s="147"/>
    </row>
    <row r="914" spans="1:1">
      <c r="A914" s="148"/>
    </row>
    <row r="915" spans="1:1">
      <c r="A915" s="147"/>
    </row>
    <row r="916" spans="1:1">
      <c r="A916" s="147"/>
    </row>
    <row r="917" spans="1:1">
      <c r="A917" s="147"/>
    </row>
    <row r="918" spans="1:1">
      <c r="A918" s="148"/>
    </row>
    <row r="919" spans="1:1">
      <c r="A919" s="147"/>
    </row>
    <row r="920" spans="1:1">
      <c r="A920" s="147"/>
    </row>
    <row r="921" spans="1:1">
      <c r="A921" s="147"/>
    </row>
    <row r="922" spans="1:1">
      <c r="A922" s="147"/>
    </row>
    <row r="923" spans="1:1">
      <c r="A923" s="147"/>
    </row>
    <row r="924" spans="1:1">
      <c r="A924" s="148"/>
    </row>
    <row r="925" spans="1:1">
      <c r="A925" s="147"/>
    </row>
    <row r="926" spans="1:1">
      <c r="A926" s="148"/>
    </row>
    <row r="927" spans="1:1">
      <c r="A927" s="148"/>
    </row>
    <row r="928" spans="1:1">
      <c r="A928" s="147"/>
    </row>
    <row r="929" spans="1:1">
      <c r="A929" s="147"/>
    </row>
    <row r="930" spans="1:1">
      <c r="A930" s="148"/>
    </row>
    <row r="931" spans="1:1">
      <c r="A931" s="147"/>
    </row>
    <row r="932" spans="1:1">
      <c r="A932" s="148"/>
    </row>
    <row r="933" spans="1:1">
      <c r="A933" s="148"/>
    </row>
    <row r="934" spans="1:1">
      <c r="A934" s="147"/>
    </row>
    <row r="935" spans="1:1">
      <c r="A935" s="148"/>
    </row>
    <row r="936" spans="1:1">
      <c r="A936" s="147"/>
    </row>
    <row r="937" spans="1:1">
      <c r="A937" s="147"/>
    </row>
    <row r="938" spans="1:1">
      <c r="A938" s="147"/>
    </row>
    <row r="939" spans="1:1">
      <c r="A939" s="148"/>
    </row>
    <row r="940" spans="1:1">
      <c r="A940" s="147"/>
    </row>
    <row r="941" spans="1:1">
      <c r="A941" s="147"/>
    </row>
    <row r="942" spans="1:1">
      <c r="A942" s="147"/>
    </row>
    <row r="943" spans="1:1">
      <c r="A943" s="147"/>
    </row>
    <row r="944" spans="1:1">
      <c r="A944" s="147"/>
    </row>
    <row r="945" spans="1:1">
      <c r="A945" s="147"/>
    </row>
    <row r="946" spans="1:1">
      <c r="A946" s="147"/>
    </row>
    <row r="947" spans="1:1">
      <c r="A947" s="147"/>
    </row>
    <row r="948" spans="1:1">
      <c r="A948" s="147"/>
    </row>
    <row r="949" spans="1:1">
      <c r="A949" s="147"/>
    </row>
    <row r="950" spans="1:1">
      <c r="A950" s="148"/>
    </row>
    <row r="951" spans="1:1">
      <c r="A951" s="147"/>
    </row>
    <row r="952" spans="1:1">
      <c r="A952" s="147"/>
    </row>
    <row r="953" spans="1:1">
      <c r="A953" s="147"/>
    </row>
    <row r="954" spans="1:1">
      <c r="A954" s="147"/>
    </row>
    <row r="955" spans="1:1">
      <c r="A955" s="147"/>
    </row>
    <row r="956" spans="1:1">
      <c r="A956" s="147"/>
    </row>
    <row r="957" spans="1:1">
      <c r="A957" s="147"/>
    </row>
    <row r="958" spans="1:1">
      <c r="A958" s="147"/>
    </row>
    <row r="959" spans="1:1">
      <c r="A959" s="147"/>
    </row>
    <row r="960" spans="1:1">
      <c r="A960" s="147"/>
    </row>
    <row r="961" spans="1:1">
      <c r="A961" s="147"/>
    </row>
    <row r="962" spans="1:1">
      <c r="A962" s="147"/>
    </row>
    <row r="963" spans="1:1">
      <c r="A963" s="148"/>
    </row>
    <row r="964" spans="1:1">
      <c r="A964" s="148"/>
    </row>
    <row r="965" spans="1:1">
      <c r="A965" s="147"/>
    </row>
    <row r="966" spans="1:1">
      <c r="A966" s="147"/>
    </row>
    <row r="967" spans="1:1">
      <c r="A967" s="148"/>
    </row>
    <row r="968" spans="1:1">
      <c r="A968" s="147"/>
    </row>
    <row r="969" spans="1:1">
      <c r="A969" s="147"/>
    </row>
    <row r="970" spans="1:1">
      <c r="A970" s="147"/>
    </row>
    <row r="971" spans="1:1">
      <c r="A971" s="147"/>
    </row>
    <row r="972" spans="1:1">
      <c r="A972" s="147"/>
    </row>
    <row r="973" spans="1:1">
      <c r="A973" s="149"/>
    </row>
    <row r="974" spans="1:1">
      <c r="A974" s="150"/>
    </row>
    <row r="975" spans="1:1">
      <c r="A975" s="150"/>
    </row>
    <row r="976" spans="1:1">
      <c r="A976" s="149"/>
    </row>
    <row r="977" spans="1:1">
      <c r="A977" s="149"/>
    </row>
    <row r="978" spans="1:1">
      <c r="A978" s="149"/>
    </row>
    <row r="979" spans="1:1">
      <c r="A979" s="150"/>
    </row>
    <row r="980" spans="1:1">
      <c r="A980" s="150"/>
    </row>
    <row r="981" spans="1:1">
      <c r="A981" s="149"/>
    </row>
    <row r="982" spans="1:1">
      <c r="A982" s="149"/>
    </row>
    <row r="983" spans="1:1">
      <c r="A983" s="149"/>
    </row>
    <row r="984" spans="1:1">
      <c r="A984" s="149"/>
    </row>
    <row r="985" spans="1:1">
      <c r="A985" s="149"/>
    </row>
    <row r="986" spans="1:1">
      <c r="A986" s="149"/>
    </row>
    <row r="987" spans="1:1">
      <c r="A987" s="149"/>
    </row>
    <row r="988" spans="1:1">
      <c r="A988" s="149"/>
    </row>
    <row r="989" spans="1:1">
      <c r="A989" s="149"/>
    </row>
    <row r="990" spans="1:1">
      <c r="A990" s="149"/>
    </row>
    <row r="991" spans="1:1">
      <c r="A991" s="149"/>
    </row>
    <row r="992" spans="1:1">
      <c r="A992" s="149"/>
    </row>
    <row r="993" spans="1:1">
      <c r="A993" s="150"/>
    </row>
    <row r="994" spans="1:1">
      <c r="A994" s="149"/>
    </row>
    <row r="995" spans="1:1">
      <c r="A995" s="149"/>
    </row>
    <row r="996" spans="1:1">
      <c r="A996" s="149"/>
    </row>
    <row r="997" spans="1:1">
      <c r="A997" s="149"/>
    </row>
    <row r="998" spans="1:1">
      <c r="A998" s="150"/>
    </row>
    <row r="999" spans="1:1">
      <c r="A999" s="149"/>
    </row>
    <row r="1000" spans="1:1">
      <c r="A1000" s="149"/>
    </row>
    <row r="1001" spans="1:1">
      <c r="A1001" s="149"/>
    </row>
    <row r="1002" spans="1:1">
      <c r="A1002" s="149"/>
    </row>
    <row r="1003" spans="1:1">
      <c r="A1003" s="149"/>
    </row>
    <row r="1004" spans="1:1">
      <c r="A1004" s="149"/>
    </row>
    <row r="1005" spans="1:1">
      <c r="A1005" s="149"/>
    </row>
    <row r="1006" spans="1:1">
      <c r="A1006" s="149"/>
    </row>
    <row r="1007" spans="1:1">
      <c r="A1007" s="149"/>
    </row>
    <row r="1008" spans="1:1">
      <c r="A1008" s="149"/>
    </row>
    <row r="1009" spans="1:1">
      <c r="A1009" s="149"/>
    </row>
    <row r="1010" spans="1:1">
      <c r="A1010" s="149"/>
    </row>
    <row r="1011" spans="1:1">
      <c r="A1011" s="149"/>
    </row>
    <row r="1012" spans="1:1">
      <c r="A1012" s="149"/>
    </row>
    <row r="1013" spans="1:1">
      <c r="A1013" s="149"/>
    </row>
    <row r="1014" spans="1:1">
      <c r="A1014" s="150"/>
    </row>
    <row r="1015" spans="1:1">
      <c r="A1015" s="149"/>
    </row>
    <row r="1016" spans="1:1">
      <c r="A1016" s="150"/>
    </row>
    <row r="1017" spans="1:1">
      <c r="A1017" s="149"/>
    </row>
    <row r="1018" spans="1:1">
      <c r="A1018" s="149"/>
    </row>
    <row r="1019" spans="1:1">
      <c r="A1019" s="149"/>
    </row>
    <row r="1020" spans="1:1">
      <c r="A1020" s="149"/>
    </row>
    <row r="1021" spans="1:1">
      <c r="A1021" s="149"/>
    </row>
    <row r="1022" spans="1:1">
      <c r="A1022" s="149"/>
    </row>
    <row r="1023" spans="1:1">
      <c r="A1023" s="149"/>
    </row>
    <row r="1024" spans="1:1">
      <c r="A1024" s="149"/>
    </row>
    <row r="1025" spans="1:1">
      <c r="A1025" s="150"/>
    </row>
    <row r="1026" spans="1:1">
      <c r="A1026" s="149"/>
    </row>
    <row r="1027" spans="1:1">
      <c r="A1027" s="149"/>
    </row>
    <row r="1028" spans="1:1">
      <c r="A1028" s="149"/>
    </row>
    <row r="1029" spans="1:1">
      <c r="A1029" s="149"/>
    </row>
    <row r="1030" spans="1:1">
      <c r="A1030" s="150"/>
    </row>
    <row r="1031" spans="1:1">
      <c r="A1031" s="150"/>
    </row>
    <row r="1032" spans="1:1">
      <c r="A1032" s="149"/>
    </row>
    <row r="1033" spans="1:1">
      <c r="A1033" s="149"/>
    </row>
    <row r="1034" spans="1:1">
      <c r="A1034" s="150"/>
    </row>
    <row r="1035" spans="1:1">
      <c r="A1035" s="149"/>
    </row>
    <row r="1036" spans="1:1">
      <c r="A1036" s="149"/>
    </row>
    <row r="1037" spans="1:1">
      <c r="A1037" s="150"/>
    </row>
    <row r="1038" spans="1:1">
      <c r="A1038" s="149"/>
    </row>
    <row r="1039" spans="1:1">
      <c r="A1039" s="149"/>
    </row>
    <row r="1040" spans="1:1">
      <c r="A1040" s="149"/>
    </row>
    <row r="1041" spans="1:1">
      <c r="A1041" s="149"/>
    </row>
    <row r="1042" spans="1:1">
      <c r="A1042" s="149"/>
    </row>
    <row r="1043" spans="1:1">
      <c r="A1043" s="149"/>
    </row>
    <row r="1044" spans="1:1">
      <c r="A1044" s="149"/>
    </row>
    <row r="1045" spans="1:1">
      <c r="A1045" s="149"/>
    </row>
    <row r="1046" spans="1:1">
      <c r="A1046" s="149"/>
    </row>
    <row r="1047" spans="1:1">
      <c r="A1047" s="149"/>
    </row>
    <row r="1048" spans="1:1">
      <c r="A1048" s="149"/>
    </row>
    <row r="1049" spans="1:1">
      <c r="A1049" s="149"/>
    </row>
    <row r="1050" spans="1:1">
      <c r="A1050" s="149"/>
    </row>
    <row r="1051" spans="1:1">
      <c r="A1051" s="149"/>
    </row>
    <row r="1052" spans="1:1">
      <c r="A1052" s="149"/>
    </row>
    <row r="1053" spans="1:1">
      <c r="A1053" s="149"/>
    </row>
    <row r="1054" spans="1:1">
      <c r="A1054" s="149"/>
    </row>
    <row r="1055" spans="1:1">
      <c r="A1055" s="149"/>
    </row>
    <row r="1056" spans="1:1">
      <c r="A1056" s="149"/>
    </row>
    <row r="1057" spans="1:1">
      <c r="A1057" s="149"/>
    </row>
    <row r="1058" spans="1:1">
      <c r="A1058" s="149"/>
    </row>
    <row r="1059" spans="1:1">
      <c r="A1059" s="149"/>
    </row>
    <row r="1060" spans="1:1">
      <c r="A1060" s="149"/>
    </row>
    <row r="1061" spans="1:1">
      <c r="A1061" s="149"/>
    </row>
    <row r="1062" spans="1:1">
      <c r="A1062" s="149"/>
    </row>
    <row r="1063" spans="1:1">
      <c r="A1063" s="149"/>
    </row>
    <row r="1064" spans="1:1">
      <c r="A1064" s="149"/>
    </row>
    <row r="1065" spans="1:1">
      <c r="A1065" s="149"/>
    </row>
    <row r="1066" spans="1:1">
      <c r="A1066" s="149"/>
    </row>
    <row r="1067" spans="1:1">
      <c r="A1067" s="149"/>
    </row>
    <row r="1068" spans="1:1">
      <c r="A1068" s="149"/>
    </row>
    <row r="1069" spans="1:1">
      <c r="A1069" s="149"/>
    </row>
    <row r="1070" spans="1:1">
      <c r="A1070" s="150"/>
    </row>
    <row r="1071" spans="1:1">
      <c r="A1071" s="149"/>
    </row>
    <row r="1072" spans="1:1">
      <c r="A1072" s="149"/>
    </row>
    <row r="1073" spans="1:1">
      <c r="A1073" s="149"/>
    </row>
    <row r="1074" spans="1:1">
      <c r="A1074" s="149"/>
    </row>
    <row r="1075" spans="1:1">
      <c r="A1075" s="149"/>
    </row>
    <row r="1076" spans="1:1">
      <c r="A1076" s="149"/>
    </row>
    <row r="1077" spans="1:1">
      <c r="A1077" s="149"/>
    </row>
    <row r="1078" spans="1:1">
      <c r="A1078" s="149"/>
    </row>
    <row r="1079" spans="1:1">
      <c r="A1079" s="149"/>
    </row>
    <row r="1080" spans="1:1">
      <c r="A1080" s="149"/>
    </row>
    <row r="1081" spans="1:1">
      <c r="A1081" s="149"/>
    </row>
    <row r="1082" spans="1:1">
      <c r="A1082" s="149"/>
    </row>
    <row r="1083" spans="1:1">
      <c r="A1083" s="149"/>
    </row>
    <row r="1084" spans="1:1">
      <c r="A1084" s="149"/>
    </row>
    <row r="1085" spans="1:1">
      <c r="A1085" s="149"/>
    </row>
    <row r="1086" spans="1:1">
      <c r="A1086" s="149"/>
    </row>
    <row r="1087" spans="1:1">
      <c r="A1087" s="149"/>
    </row>
    <row r="1088" spans="1:1">
      <c r="A1088" s="149"/>
    </row>
    <row r="1089" spans="1:1">
      <c r="A1089" s="149"/>
    </row>
    <row r="1090" spans="1:1">
      <c r="A1090" s="149"/>
    </row>
    <row r="1091" spans="1:1">
      <c r="A1091" s="149"/>
    </row>
    <row r="1092" spans="1:1">
      <c r="A1092" s="149"/>
    </row>
    <row r="1093" spans="1:1">
      <c r="A1093" s="149"/>
    </row>
    <row r="1094" spans="1:1">
      <c r="A1094" s="149"/>
    </row>
    <row r="1095" spans="1:1">
      <c r="A1095" s="149"/>
    </row>
    <row r="1096" spans="1:1">
      <c r="A1096" s="149"/>
    </row>
    <row r="1097" spans="1:1">
      <c r="A1097" s="149"/>
    </row>
    <row r="1098" spans="1:1">
      <c r="A1098" s="150"/>
    </row>
    <row r="1099" spans="1:1">
      <c r="A1099" s="149"/>
    </row>
    <row r="1100" spans="1:1">
      <c r="A1100" s="149"/>
    </row>
    <row r="1101" spans="1:1">
      <c r="A1101" s="150"/>
    </row>
    <row r="1102" spans="1:1">
      <c r="A1102" s="149"/>
    </row>
    <row r="1103" spans="1:1">
      <c r="A1103" s="150"/>
    </row>
    <row r="1104" spans="1:1">
      <c r="A1104" s="149"/>
    </row>
    <row r="1105" spans="1:1">
      <c r="A1105" s="149"/>
    </row>
    <row r="1106" spans="1:1">
      <c r="A1106" s="149"/>
    </row>
    <row r="1107" spans="1:1">
      <c r="A1107" s="149"/>
    </row>
    <row r="1108" spans="1:1">
      <c r="A1108" s="149"/>
    </row>
    <row r="1109" spans="1:1">
      <c r="A1109" s="149"/>
    </row>
    <row r="1110" spans="1:1">
      <c r="A1110" s="150"/>
    </row>
    <row r="1111" spans="1:1">
      <c r="A1111" s="150"/>
    </row>
    <row r="1112" spans="1:1">
      <c r="A1112" s="149"/>
    </row>
    <row r="1113" spans="1:1">
      <c r="A1113" s="149"/>
    </row>
    <row r="1114" spans="1:1">
      <c r="A1114" s="149"/>
    </row>
    <row r="1115" spans="1:1">
      <c r="A1115" s="149"/>
    </row>
    <row r="1116" spans="1:1">
      <c r="A1116" s="149"/>
    </row>
    <row r="1117" spans="1:1">
      <c r="A1117" s="149"/>
    </row>
    <row r="1118" spans="1:1">
      <c r="A1118" s="149"/>
    </row>
    <row r="1119" spans="1:1">
      <c r="A1119" s="149"/>
    </row>
    <row r="1120" spans="1:1">
      <c r="A1120" s="149"/>
    </row>
    <row r="1121" spans="1:1">
      <c r="A1121" s="149"/>
    </row>
    <row r="1122" spans="1:1">
      <c r="A1122" s="149"/>
    </row>
    <row r="1123" spans="1:1">
      <c r="A1123" s="149"/>
    </row>
    <row r="1124" spans="1:1">
      <c r="A1124" s="149"/>
    </row>
    <row r="1125" spans="1:1">
      <c r="A1125" s="149"/>
    </row>
    <row r="1126" spans="1:1">
      <c r="A1126" s="149"/>
    </row>
    <row r="1127" spans="1:1">
      <c r="A1127" s="149"/>
    </row>
    <row r="1128" spans="1:1">
      <c r="A1128" s="149"/>
    </row>
    <row r="1129" spans="1:1">
      <c r="A1129" s="149"/>
    </row>
    <row r="1130" spans="1:1">
      <c r="A1130" s="149"/>
    </row>
    <row r="1131" spans="1:1">
      <c r="A1131" s="149"/>
    </row>
    <row r="1132" spans="1:1">
      <c r="A1132" s="149"/>
    </row>
    <row r="1133" spans="1:1">
      <c r="A1133" s="149"/>
    </row>
    <row r="1134" spans="1:1">
      <c r="A1134" s="149"/>
    </row>
    <row r="1135" spans="1:1">
      <c r="A1135" s="149"/>
    </row>
    <row r="1136" spans="1:1">
      <c r="A1136" s="150"/>
    </row>
    <row r="1137" spans="1:1">
      <c r="A1137" s="150"/>
    </row>
    <row r="1138" spans="1:1">
      <c r="A1138" s="149"/>
    </row>
    <row r="1139" spans="1:1">
      <c r="A1139" s="150"/>
    </row>
    <row r="1140" spans="1:1">
      <c r="A1140" s="149"/>
    </row>
    <row r="1141" spans="1:1">
      <c r="A1141" s="150"/>
    </row>
    <row r="1142" spans="1:1">
      <c r="A1142" s="149"/>
    </row>
    <row r="1143" spans="1:1">
      <c r="A1143" s="150"/>
    </row>
    <row r="1144" spans="1:1">
      <c r="A1144" s="150"/>
    </row>
    <row r="1145" spans="1:1">
      <c r="A1145" s="150"/>
    </row>
    <row r="1146" spans="1:1">
      <c r="A1146" s="149"/>
    </row>
    <row r="1147" spans="1:1">
      <c r="A1147" s="149"/>
    </row>
    <row r="1148" spans="1:1">
      <c r="A1148" s="149"/>
    </row>
    <row r="1149" spans="1:1">
      <c r="A1149" s="149"/>
    </row>
    <row r="1150" spans="1:1">
      <c r="A1150" s="150"/>
    </row>
    <row r="1151" spans="1:1">
      <c r="A1151" s="149"/>
    </row>
    <row r="1152" spans="1:1">
      <c r="A1152" s="150"/>
    </row>
    <row r="1153" spans="1:1">
      <c r="A1153" s="149"/>
    </row>
    <row r="1154" spans="1:1">
      <c r="A1154" s="149"/>
    </row>
    <row r="1155" spans="1:1">
      <c r="A1155" s="149"/>
    </row>
    <row r="1156" spans="1:1">
      <c r="A1156" s="149"/>
    </row>
    <row r="1157" spans="1:1">
      <c r="A1157" s="149"/>
    </row>
    <row r="1158" spans="1:1">
      <c r="A1158" s="149"/>
    </row>
    <row r="1159" spans="1:1">
      <c r="A1159" s="149"/>
    </row>
    <row r="1160" spans="1:1">
      <c r="A1160" s="149"/>
    </row>
    <row r="1161" spans="1:1">
      <c r="A1161" s="149"/>
    </row>
    <row r="1162" spans="1:1">
      <c r="A1162" s="149"/>
    </row>
    <row r="1163" spans="1:1">
      <c r="A1163" s="149"/>
    </row>
    <row r="1164" spans="1:1">
      <c r="A1164" s="149"/>
    </row>
    <row r="1165" spans="1:1">
      <c r="A1165" s="149"/>
    </row>
    <row r="1166" spans="1:1">
      <c r="A1166" s="149"/>
    </row>
    <row r="1167" spans="1:1">
      <c r="A1167" s="149"/>
    </row>
    <row r="1168" spans="1:1">
      <c r="A1168" s="149"/>
    </row>
    <row r="1169" spans="1:1">
      <c r="A1169" s="149"/>
    </row>
    <row r="1170" spans="1:1">
      <c r="A1170" s="149"/>
    </row>
    <row r="1171" spans="1:1">
      <c r="A1171" s="149"/>
    </row>
    <row r="1172" spans="1:1">
      <c r="A1172" s="149"/>
    </row>
    <row r="1173" spans="1:1">
      <c r="A1173" s="149"/>
    </row>
    <row r="1174" spans="1:1">
      <c r="A1174" s="149"/>
    </row>
    <row r="1175" spans="1:1">
      <c r="A1175" s="149"/>
    </row>
    <row r="1176" spans="1:1">
      <c r="A1176" s="149"/>
    </row>
    <row r="1177" spans="1:1">
      <c r="A1177" s="149"/>
    </row>
    <row r="1178" spans="1:1">
      <c r="A1178" s="149"/>
    </row>
    <row r="1179" spans="1:1">
      <c r="A1179" s="149"/>
    </row>
    <row r="1180" spans="1:1">
      <c r="A1180" s="149"/>
    </row>
    <row r="1181" spans="1:1">
      <c r="A1181" s="149"/>
    </row>
    <row r="1182" spans="1:1">
      <c r="A1182" s="149"/>
    </row>
    <row r="1183" spans="1:1">
      <c r="A1183" s="149"/>
    </row>
    <row r="1184" spans="1:1">
      <c r="A1184" s="149"/>
    </row>
    <row r="1185" spans="1:1">
      <c r="A1185" s="149"/>
    </row>
    <row r="1186" spans="1:1">
      <c r="A1186" s="149"/>
    </row>
    <row r="1187" spans="1:1">
      <c r="A1187" s="150"/>
    </row>
    <row r="1188" spans="1:1">
      <c r="A1188" s="149"/>
    </row>
    <row r="1189" spans="1:1">
      <c r="A1189" s="150"/>
    </row>
    <row r="1190" spans="1:1">
      <c r="A1190" s="149"/>
    </row>
    <row r="1191" spans="1:1">
      <c r="A1191" s="149"/>
    </row>
    <row r="1192" spans="1:1">
      <c r="A1192" s="149"/>
    </row>
    <row r="1193" spans="1:1">
      <c r="A1193" s="149"/>
    </row>
    <row r="1194" spans="1:1">
      <c r="A1194" s="150"/>
    </row>
    <row r="1195" spans="1:1">
      <c r="A1195" s="150"/>
    </row>
    <row r="1196" spans="1:1">
      <c r="A1196" s="150"/>
    </row>
    <row r="1197" spans="1:1">
      <c r="A1197" s="149"/>
    </row>
    <row r="1198" spans="1:1">
      <c r="A1198" s="149"/>
    </row>
    <row r="1199" spans="1:1">
      <c r="A1199" s="149"/>
    </row>
    <row r="1200" spans="1:1">
      <c r="A1200" s="149"/>
    </row>
    <row r="1201" spans="1:1">
      <c r="A1201" s="149"/>
    </row>
    <row r="1202" spans="1:1">
      <c r="A1202" s="149"/>
    </row>
    <row r="1203" spans="1:1">
      <c r="A1203" s="149"/>
    </row>
    <row r="1204" spans="1:1">
      <c r="A1204" s="150"/>
    </row>
    <row r="1205" spans="1:1">
      <c r="A1205" s="150"/>
    </row>
    <row r="1206" spans="1:1">
      <c r="A1206" s="149"/>
    </row>
    <row r="1207" spans="1:1">
      <c r="A1207" s="149"/>
    </row>
    <row r="1208" spans="1:1">
      <c r="A1208" s="149"/>
    </row>
    <row r="1209" spans="1:1">
      <c r="A1209" s="149"/>
    </row>
    <row r="1210" spans="1:1">
      <c r="A1210" s="149"/>
    </row>
    <row r="1211" spans="1:1">
      <c r="A1211" s="149"/>
    </row>
    <row r="1212" spans="1:1">
      <c r="A1212" s="150"/>
    </row>
    <row r="1213" spans="1:1">
      <c r="A1213" s="149"/>
    </row>
    <row r="1214" spans="1:1">
      <c r="A1214" s="150"/>
    </row>
    <row r="1215" spans="1:1">
      <c r="A1215" s="149"/>
    </row>
    <row r="1216" spans="1:1">
      <c r="A1216" s="149"/>
    </row>
    <row r="1217" spans="1:1">
      <c r="A1217" s="149"/>
    </row>
    <row r="1218" spans="1:1">
      <c r="A1218" s="149"/>
    </row>
    <row r="1219" spans="1:1">
      <c r="A1219" s="149"/>
    </row>
    <row r="1220" spans="1:1">
      <c r="A1220" s="149"/>
    </row>
    <row r="1221" spans="1:1">
      <c r="A1221" s="149"/>
    </row>
    <row r="1222" spans="1:1">
      <c r="A1222" s="149"/>
    </row>
    <row r="1223" spans="1:1">
      <c r="A1223" s="149"/>
    </row>
    <row r="1224" spans="1:1">
      <c r="A1224" s="150"/>
    </row>
    <row r="1225" spans="1:1">
      <c r="A1225" s="150"/>
    </row>
    <row r="1226" spans="1:1">
      <c r="A1226" s="150"/>
    </row>
    <row r="1227" spans="1:1">
      <c r="A1227" s="149"/>
    </row>
    <row r="1228" spans="1:1">
      <c r="A1228" s="149"/>
    </row>
    <row r="1229" spans="1:1">
      <c r="A1229" s="149"/>
    </row>
    <row r="1230" spans="1:1">
      <c r="A1230" s="149"/>
    </row>
    <row r="1231" spans="1:1">
      <c r="A1231" s="149"/>
    </row>
    <row r="1232" spans="1:1">
      <c r="A1232" s="149"/>
    </row>
    <row r="1233" spans="1:1">
      <c r="A1233" s="150"/>
    </row>
    <row r="1234" spans="1:1">
      <c r="A1234" s="149"/>
    </row>
    <row r="1235" spans="1:1">
      <c r="A1235" s="149"/>
    </row>
    <row r="1236" spans="1:1">
      <c r="A1236" s="149"/>
    </row>
    <row r="1237" spans="1:1">
      <c r="A1237" s="149"/>
    </row>
    <row r="1238" spans="1:1">
      <c r="A1238" s="150"/>
    </row>
    <row r="1239" spans="1:1">
      <c r="A1239" s="150"/>
    </row>
    <row r="1240" spans="1:1">
      <c r="A1240" s="149"/>
    </row>
    <row r="1241" spans="1:1">
      <c r="A1241" s="150"/>
    </row>
    <row r="1242" spans="1:1">
      <c r="A1242" s="149"/>
    </row>
    <row r="1243" spans="1:1">
      <c r="A1243" s="149"/>
    </row>
    <row r="1244" spans="1:1">
      <c r="A1244" s="149"/>
    </row>
    <row r="1245" spans="1:1">
      <c r="A1245" s="150"/>
    </row>
    <row r="1246" spans="1:1">
      <c r="A1246" s="150"/>
    </row>
    <row r="1247" spans="1:1">
      <c r="A1247" s="149"/>
    </row>
    <row r="1248" spans="1:1">
      <c r="A1248" s="150"/>
    </row>
    <row r="1249" spans="1:1">
      <c r="A1249" s="149"/>
    </row>
    <row r="1250" spans="1:1">
      <c r="A1250" s="149"/>
    </row>
    <row r="1251" spans="1:1">
      <c r="A1251" s="149"/>
    </row>
    <row r="1252" spans="1:1">
      <c r="A1252" s="150"/>
    </row>
    <row r="1253" spans="1:1">
      <c r="A1253" s="149"/>
    </row>
    <row r="1254" spans="1:1">
      <c r="A1254" s="149"/>
    </row>
    <row r="1255" spans="1:1">
      <c r="A1255" s="149"/>
    </row>
    <row r="1256" spans="1:1">
      <c r="A1256" s="150"/>
    </row>
    <row r="1257" spans="1:1">
      <c r="A1257" s="149"/>
    </row>
    <row r="1258" spans="1:1">
      <c r="A1258" s="149"/>
    </row>
    <row r="1259" spans="1:1">
      <c r="A1259" s="149"/>
    </row>
    <row r="1260" spans="1:1">
      <c r="A1260" s="149"/>
    </row>
    <row r="1261" spans="1:1">
      <c r="A1261" s="149"/>
    </row>
    <row r="1262" spans="1:1">
      <c r="A1262" s="149"/>
    </row>
    <row r="1263" spans="1:1">
      <c r="A1263" s="150"/>
    </row>
    <row r="1264" spans="1:1">
      <c r="A1264" s="149"/>
    </row>
    <row r="1265" spans="1:1">
      <c r="A1265" s="149"/>
    </row>
    <row r="1266" spans="1:1">
      <c r="A1266" s="149"/>
    </row>
    <row r="1267" spans="1:1">
      <c r="A1267" s="149"/>
    </row>
    <row r="1268" spans="1:1">
      <c r="A1268" s="150"/>
    </row>
    <row r="1269" spans="1:1">
      <c r="A1269" s="149"/>
    </row>
    <row r="1270" spans="1:1">
      <c r="A1270" s="150"/>
    </row>
    <row r="1271" spans="1:1">
      <c r="A1271" s="150"/>
    </row>
    <row r="1272" spans="1:1">
      <c r="A1272" s="150"/>
    </row>
    <row r="1273" spans="1:1">
      <c r="A1273" s="149"/>
    </row>
    <row r="1274" spans="1:1">
      <c r="A1274" s="150"/>
    </row>
    <row r="1275" spans="1:1">
      <c r="A1275" s="150"/>
    </row>
    <row r="1276" spans="1:1">
      <c r="A1276" s="149"/>
    </row>
    <row r="1277" spans="1:1">
      <c r="A1277" s="149"/>
    </row>
    <row r="1278" spans="1:1">
      <c r="A1278" s="149"/>
    </row>
    <row r="1279" spans="1:1">
      <c r="A1279" s="149"/>
    </row>
    <row r="1280" spans="1:1">
      <c r="A1280" s="149"/>
    </row>
    <row r="1281" spans="1:1">
      <c r="A1281" s="149"/>
    </row>
    <row r="1282" spans="1:1">
      <c r="A1282" s="150"/>
    </row>
    <row r="1283" spans="1:1">
      <c r="A1283" s="149"/>
    </row>
    <row r="1284" spans="1:1">
      <c r="A1284" s="149"/>
    </row>
    <row r="1285" spans="1:1">
      <c r="A1285" s="149"/>
    </row>
    <row r="1286" spans="1:1">
      <c r="A1286" s="149"/>
    </row>
    <row r="1287" spans="1:1">
      <c r="A1287" s="149"/>
    </row>
    <row r="1288" spans="1:1">
      <c r="A1288" s="149"/>
    </row>
    <row r="1289" spans="1:1">
      <c r="A1289" s="149"/>
    </row>
    <row r="1290" spans="1:1">
      <c r="A1290" s="149"/>
    </row>
    <row r="1291" spans="1:1">
      <c r="A1291" s="149"/>
    </row>
    <row r="1292" spans="1:1">
      <c r="A1292" s="149"/>
    </row>
    <row r="1293" spans="1:1">
      <c r="A1293" s="149"/>
    </row>
    <row r="1294" spans="1:1">
      <c r="A1294" s="149"/>
    </row>
    <row r="1295" spans="1:1">
      <c r="A1295" s="149"/>
    </row>
    <row r="1296" spans="1:1">
      <c r="A1296" s="149"/>
    </row>
    <row r="1297" spans="1:1">
      <c r="A1297" s="150"/>
    </row>
    <row r="1298" spans="1:1">
      <c r="A1298" s="150"/>
    </row>
    <row r="1299" spans="1:1">
      <c r="A1299" s="149"/>
    </row>
    <row r="1300" spans="1:1">
      <c r="A1300" s="150"/>
    </row>
    <row r="1301" spans="1:1">
      <c r="A1301" s="149"/>
    </row>
    <row r="1302" spans="1:1">
      <c r="A1302" s="149"/>
    </row>
    <row r="1303" spans="1:1">
      <c r="A1303" s="150"/>
    </row>
    <row r="1304" spans="1:1">
      <c r="A1304" s="149"/>
    </row>
    <row r="1305" spans="1:1">
      <c r="A1305" s="149"/>
    </row>
    <row r="1306" spans="1:1">
      <c r="A1306" s="150"/>
    </row>
    <row r="1307" spans="1:1">
      <c r="A1307" s="149"/>
    </row>
    <row r="1308" spans="1:1">
      <c r="A1308" s="149"/>
    </row>
    <row r="1309" spans="1:1">
      <c r="A1309" s="149"/>
    </row>
    <row r="1310" spans="1:1">
      <c r="A1310" s="149"/>
    </row>
    <row r="1311" spans="1:1">
      <c r="A1311" s="149"/>
    </row>
    <row r="1312" spans="1:1">
      <c r="A1312" s="149"/>
    </row>
    <row r="1313" spans="1:1">
      <c r="A1313" s="149"/>
    </row>
    <row r="1314" spans="1:1">
      <c r="A1314" s="149"/>
    </row>
    <row r="1315" spans="1:1">
      <c r="A1315" s="149"/>
    </row>
    <row r="1316" spans="1:1">
      <c r="A1316" s="149"/>
    </row>
    <row r="1317" spans="1:1">
      <c r="A1317" s="149"/>
    </row>
    <row r="1318" spans="1:1">
      <c r="A1318" s="149"/>
    </row>
    <row r="1319" spans="1:1">
      <c r="A1319" s="149"/>
    </row>
    <row r="1320" spans="1:1">
      <c r="A1320" s="149"/>
    </row>
    <row r="1321" spans="1:1">
      <c r="A1321" s="149"/>
    </row>
    <row r="1322" spans="1:1">
      <c r="A1322" s="149"/>
    </row>
    <row r="1323" spans="1:1">
      <c r="A1323" s="149"/>
    </row>
    <row r="1324" spans="1:1">
      <c r="A1324" s="150"/>
    </row>
    <row r="1325" spans="1:1">
      <c r="A1325" s="149"/>
    </row>
    <row r="1326" spans="1:1">
      <c r="A1326" s="150"/>
    </row>
    <row r="1327" spans="1:1">
      <c r="A1327" s="150"/>
    </row>
    <row r="1328" spans="1:1">
      <c r="A1328" s="149"/>
    </row>
    <row r="1329" spans="1:1">
      <c r="A1329" s="150"/>
    </row>
    <row r="1330" spans="1:1">
      <c r="A1330" s="149"/>
    </row>
    <row r="1331" spans="1:1">
      <c r="A1331" s="149"/>
    </row>
    <row r="1332" spans="1:1">
      <c r="A1332" s="149"/>
    </row>
    <row r="1333" spans="1:1">
      <c r="A1333" s="150"/>
    </row>
    <row r="1334" spans="1:1">
      <c r="A1334" s="149"/>
    </row>
    <row r="1335" spans="1:1">
      <c r="A1335" s="149"/>
    </row>
    <row r="1336" spans="1:1">
      <c r="A1336" s="149"/>
    </row>
    <row r="1337" spans="1:1">
      <c r="A1337" s="149"/>
    </row>
    <row r="1338" spans="1:1">
      <c r="A1338" s="149"/>
    </row>
    <row r="1339" spans="1:1">
      <c r="A1339" s="150"/>
    </row>
    <row r="1340" spans="1:1">
      <c r="A1340" s="150"/>
    </row>
    <row r="1341" spans="1:1">
      <c r="A1341" s="149"/>
    </row>
    <row r="1342" spans="1:1">
      <c r="A1342" s="149"/>
    </row>
    <row r="1343" spans="1:1">
      <c r="A1343" s="149"/>
    </row>
    <row r="1344" spans="1:1">
      <c r="A1344" s="149"/>
    </row>
    <row r="1345" spans="1:1">
      <c r="A1345" s="149"/>
    </row>
    <row r="1346" spans="1:1">
      <c r="A1346" s="150"/>
    </row>
    <row r="1347" spans="1:1">
      <c r="A1347" s="149"/>
    </row>
    <row r="1348" spans="1:1">
      <c r="A1348" s="149"/>
    </row>
    <row r="1349" spans="1:1">
      <c r="A1349" s="150"/>
    </row>
    <row r="1350" spans="1:1">
      <c r="A1350" s="150"/>
    </row>
    <row r="1351" spans="1:1">
      <c r="A1351" s="149"/>
    </row>
    <row r="1352" spans="1:1">
      <c r="A1352" s="149"/>
    </row>
    <row r="1353" spans="1:1">
      <c r="A1353" s="149"/>
    </row>
    <row r="1354" spans="1:1">
      <c r="A1354" s="150"/>
    </row>
    <row r="1355" spans="1:1">
      <c r="A1355" s="149"/>
    </row>
    <row r="1356" spans="1:1">
      <c r="A1356" s="149"/>
    </row>
    <row r="1357" spans="1:1">
      <c r="A1357" s="149"/>
    </row>
    <row r="1358" spans="1:1">
      <c r="A1358" s="149"/>
    </row>
    <row r="1359" spans="1:1">
      <c r="A1359" s="149"/>
    </row>
    <row r="1360" spans="1:1">
      <c r="A1360" s="149"/>
    </row>
    <row r="1361" spans="1:1">
      <c r="A1361" s="149"/>
    </row>
    <row r="1362" spans="1:1">
      <c r="A1362" s="149"/>
    </row>
    <row r="1363" spans="1:1">
      <c r="A1363" s="149"/>
    </row>
    <row r="1364" spans="1:1">
      <c r="A1364" s="149"/>
    </row>
    <row r="1365" spans="1:1">
      <c r="A1365" s="149"/>
    </row>
    <row r="1366" spans="1:1">
      <c r="A1366" s="149"/>
    </row>
    <row r="1367" spans="1:1">
      <c r="A1367" s="149"/>
    </row>
    <row r="1368" spans="1:1">
      <c r="A1368" s="149"/>
    </row>
    <row r="1369" spans="1:1">
      <c r="A1369" s="149"/>
    </row>
    <row r="1370" spans="1:1">
      <c r="A1370" s="149"/>
    </row>
    <row r="1371" spans="1:1">
      <c r="A1371" s="149"/>
    </row>
    <row r="1372" spans="1:1">
      <c r="A1372" s="149"/>
    </row>
    <row r="1373" spans="1:1">
      <c r="A1373" s="149"/>
    </row>
    <row r="1374" spans="1:1">
      <c r="A1374" s="149"/>
    </row>
    <row r="1375" spans="1:1">
      <c r="A1375" s="149"/>
    </row>
    <row r="1376" spans="1:1">
      <c r="A1376" s="149"/>
    </row>
    <row r="1377" spans="1:1">
      <c r="A1377" s="149"/>
    </row>
    <row r="1378" spans="1:1">
      <c r="A1378" s="149"/>
    </row>
    <row r="1379" spans="1:1">
      <c r="A1379" s="149"/>
    </row>
    <row r="1380" spans="1:1">
      <c r="A1380" s="149"/>
    </row>
    <row r="1381" spans="1:1">
      <c r="A1381" s="149"/>
    </row>
    <row r="1382" spans="1:1">
      <c r="A1382" s="149"/>
    </row>
    <row r="1383" spans="1:1">
      <c r="A1383" s="149"/>
    </row>
    <row r="1384" spans="1:1">
      <c r="A1384" s="149"/>
    </row>
    <row r="1385" spans="1:1">
      <c r="A1385" s="150"/>
    </row>
    <row r="1386" spans="1:1">
      <c r="A1386" s="149"/>
    </row>
    <row r="1387" spans="1:1">
      <c r="A1387" s="149"/>
    </row>
    <row r="1388" spans="1:1">
      <c r="A1388" s="149"/>
    </row>
    <row r="1389" spans="1:1">
      <c r="A1389" s="149"/>
    </row>
    <row r="1390" spans="1:1">
      <c r="A1390" s="149"/>
    </row>
    <row r="1391" spans="1:1">
      <c r="A1391" s="150"/>
    </row>
    <row r="1392" spans="1:1">
      <c r="A1392" s="149"/>
    </row>
    <row r="1393" spans="1:1">
      <c r="A1393" s="149"/>
    </row>
    <row r="1394" spans="1:1">
      <c r="A1394" s="150"/>
    </row>
    <row r="1395" spans="1:1">
      <c r="A1395" s="149"/>
    </row>
    <row r="1396" spans="1:1">
      <c r="A1396" s="150"/>
    </row>
    <row r="1397" spans="1:1">
      <c r="A1397" s="149"/>
    </row>
    <row r="1398" spans="1:1">
      <c r="A1398" s="149"/>
    </row>
    <row r="1399" spans="1:1">
      <c r="A1399" s="149"/>
    </row>
    <row r="1400" spans="1:1">
      <c r="A1400" s="149"/>
    </row>
    <row r="1401" spans="1:1">
      <c r="A1401" s="149"/>
    </row>
    <row r="1402" spans="1:1">
      <c r="A1402" s="149"/>
    </row>
    <row r="1403" spans="1:1">
      <c r="A1403" s="149"/>
    </row>
    <row r="1404" spans="1:1">
      <c r="A1404" s="150"/>
    </row>
    <row r="1405" spans="1:1">
      <c r="A1405" s="149"/>
    </row>
    <row r="1406" spans="1:1">
      <c r="A1406" s="149"/>
    </row>
    <row r="1407" spans="1:1">
      <c r="A1407" s="149"/>
    </row>
    <row r="1408" spans="1:1">
      <c r="A1408" s="149"/>
    </row>
    <row r="1409" spans="1:1">
      <c r="A1409" s="149"/>
    </row>
    <row r="1410" spans="1:1">
      <c r="A1410" s="149"/>
    </row>
    <row r="1411" spans="1:1">
      <c r="A1411" s="149"/>
    </row>
  </sheetData>
  <sheetProtection algorithmName="SHA-512" hashValue="wdd0nwrKtxIraLnAChzHdP/KqS7KKUoMxgYR3XtzScEVqnM6xVpBxzZl3ISBs4owuMYctfRUY3lF3aYl6u5+4g==" saltValue="WO5PT2eeedD2BP7gBbfCdw==" spinCount="100000" sheet="1" objects="1" scenarios="1"/>
  <sortState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36" activePane="bottomLeft" state="frozen"/>
      <selection activeCell="C51" sqref="C51"/>
      <selection pane="bottomLeft" activeCell="D51" sqref="D51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88671875" style="9" customWidth="1"/>
    <col min="4" max="4" width="13" style="8" customWidth="1"/>
    <col min="5" max="5" width="10.6640625" style="8" customWidth="1"/>
    <col min="6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6" t="s">
        <v>644</v>
      </c>
      <c r="B1" s="167"/>
      <c r="C1" s="167"/>
      <c r="D1" s="167"/>
      <c r="E1" s="167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52.5" customHeight="1">
      <c r="A2" s="168" t="s">
        <v>641</v>
      </c>
      <c r="B2" s="168"/>
      <c r="C2" s="155" t="s">
        <v>191</v>
      </c>
      <c r="D2" s="156" t="s">
        <v>640</v>
      </c>
      <c r="E2" s="161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I5" si="0">D6+D7+D8+D9+D10+D11+D12+D13</f>
        <v>30813551.579999998</v>
      </c>
      <c r="E5" s="35">
        <f t="shared" si="0"/>
        <v>2386135.6399999997</v>
      </c>
      <c r="F5" s="35">
        <f t="shared" si="0"/>
        <v>1986619.6399999997</v>
      </c>
      <c r="G5" s="35">
        <f t="shared" si="0"/>
        <v>1516097.8199999998</v>
      </c>
      <c r="H5" s="35">
        <f t="shared" si="0"/>
        <v>5888853.1000000006</v>
      </c>
      <c r="I5" s="35">
        <f t="shared" si="0"/>
        <v>3563167.25</v>
      </c>
      <c r="J5" s="35">
        <f t="shared" ref="J5:T5" si="1">J6+J7+J8+J9+J10+J11+J12+J13</f>
        <v>2380319.4000000004</v>
      </c>
      <c r="K5" s="35">
        <f t="shared" si="1"/>
        <v>2618452.2000000002</v>
      </c>
      <c r="L5" s="35">
        <f t="shared" si="1"/>
        <v>14450791.950000003</v>
      </c>
      <c r="M5" s="35">
        <f t="shared" si="1"/>
        <v>3261160.62</v>
      </c>
      <c r="N5" s="35">
        <f t="shared" si="1"/>
        <v>2178386.9</v>
      </c>
      <c r="O5" s="35">
        <f t="shared" si="1"/>
        <v>2892843.1600000006</v>
      </c>
      <c r="P5" s="35">
        <f t="shared" si="1"/>
        <v>22783182.630000003</v>
      </c>
      <c r="Q5" s="35">
        <f t="shared" si="1"/>
        <v>3068521.47</v>
      </c>
      <c r="R5" s="35">
        <f t="shared" si="1"/>
        <v>2681266.29</v>
      </c>
      <c r="S5" s="35">
        <f t="shared" si="1"/>
        <v>2280581.19</v>
      </c>
      <c r="T5" s="35">
        <f t="shared" si="1"/>
        <v>30813551.579999998</v>
      </c>
      <c r="U5" s="35">
        <f>D5-T5</f>
        <v>0</v>
      </c>
      <c r="V5" s="90">
        <f>SUM(V6:V13)</f>
        <v>29647876.990000002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11093617.710000001</v>
      </c>
      <c r="E6" s="137">
        <v>832222.35</v>
      </c>
      <c r="F6" s="137">
        <v>873605.85</v>
      </c>
      <c r="G6" s="137">
        <v>250607.88</v>
      </c>
      <c r="H6" s="37">
        <f>E6+F6+G6</f>
        <v>1956436.08</v>
      </c>
      <c r="I6" s="137">
        <v>1139682.49</v>
      </c>
      <c r="J6" s="137">
        <v>782079.76</v>
      </c>
      <c r="K6" s="137">
        <v>994225.73</v>
      </c>
      <c r="L6" s="37">
        <f>H6+I6+J6+K6</f>
        <v>4872424.0600000005</v>
      </c>
      <c r="M6" s="137">
        <v>967947.57</v>
      </c>
      <c r="N6" s="137">
        <v>921342.77</v>
      </c>
      <c r="O6" s="137">
        <v>1097734.52</v>
      </c>
      <c r="P6" s="37">
        <f>L6+M6+N6+O6</f>
        <v>7859448.9199999999</v>
      </c>
      <c r="Q6" s="137">
        <v>1219586.6100000001</v>
      </c>
      <c r="R6" s="137">
        <v>983603.74</v>
      </c>
      <c r="S6" s="137">
        <v>1030978.44</v>
      </c>
      <c r="T6" s="37">
        <f>P6+Q6+R6+S6</f>
        <v>11093617.709999999</v>
      </c>
      <c r="U6" s="35">
        <f t="shared" ref="U6:U25" si="2">D6-T6</f>
        <v>0</v>
      </c>
      <c r="V6" s="92">
        <v>10911117.710000001</v>
      </c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3">E7+F7+G7</f>
        <v>0</v>
      </c>
      <c r="I7" s="137">
        <v>0</v>
      </c>
      <c r="J7" s="137">
        <v>0</v>
      </c>
      <c r="K7" s="137">
        <v>0</v>
      </c>
      <c r="L7" s="37">
        <f t="shared" ref="L7:L13" si="4">H7+I7+J7+K7</f>
        <v>0</v>
      </c>
      <c r="M7" s="137">
        <v>0</v>
      </c>
      <c r="N7" s="137">
        <v>0</v>
      </c>
      <c r="O7" s="137">
        <v>0</v>
      </c>
      <c r="P7" s="37">
        <f t="shared" ref="P7:P13" si="5">L7+M7+N7+O7</f>
        <v>0</v>
      </c>
      <c r="Q7" s="137">
        <v>0</v>
      </c>
      <c r="R7" s="137">
        <v>0</v>
      </c>
      <c r="S7" s="137">
        <v>0</v>
      </c>
      <c r="T7" s="37">
        <f t="shared" ref="T7:T13" si="6">P7+Q7+R7+S7</f>
        <v>0</v>
      </c>
      <c r="U7" s="35">
        <f t="shared" si="2"/>
        <v>0</v>
      </c>
      <c r="V7" s="92">
        <v>0</v>
      </c>
    </row>
    <row r="8" spans="1:22" ht="16.5" customHeight="1">
      <c r="A8" s="91">
        <v>3</v>
      </c>
      <c r="B8" s="3">
        <v>13</v>
      </c>
      <c r="C8" s="16" t="s">
        <v>6</v>
      </c>
      <c r="D8" s="36">
        <v>16158433.869999999</v>
      </c>
      <c r="E8" s="137">
        <v>1325734.3600000001</v>
      </c>
      <c r="F8" s="137">
        <v>1007880.8</v>
      </c>
      <c r="G8" s="137">
        <v>946556.89</v>
      </c>
      <c r="H8" s="37">
        <f t="shared" si="3"/>
        <v>3280172.0500000003</v>
      </c>
      <c r="I8" s="137">
        <v>1915750.32</v>
      </c>
      <c r="J8" s="137">
        <v>1275992.45</v>
      </c>
      <c r="K8" s="137">
        <v>1359686.83</v>
      </c>
      <c r="L8" s="37">
        <f t="shared" si="4"/>
        <v>7831601.6500000004</v>
      </c>
      <c r="M8" s="137">
        <v>1850024.72</v>
      </c>
      <c r="N8" s="137">
        <v>1137503.68</v>
      </c>
      <c r="O8" s="137">
        <v>1608895.55</v>
      </c>
      <c r="P8" s="37">
        <f t="shared" si="5"/>
        <v>12428025.600000001</v>
      </c>
      <c r="Q8" s="137">
        <v>1328513.68</v>
      </c>
      <c r="R8" s="137">
        <v>1422399.14</v>
      </c>
      <c r="S8" s="137">
        <v>979495.45</v>
      </c>
      <c r="T8" s="37">
        <f t="shared" si="6"/>
        <v>16158433.870000001</v>
      </c>
      <c r="U8" s="35">
        <f t="shared" si="2"/>
        <v>0</v>
      </c>
      <c r="V8" s="92">
        <v>15256759.279999999</v>
      </c>
    </row>
    <row r="9" spans="1:22" ht="16.5" customHeight="1">
      <c r="A9" s="91">
        <v>4</v>
      </c>
      <c r="B9" s="3">
        <v>14</v>
      </c>
      <c r="C9" s="16" t="s">
        <v>7</v>
      </c>
      <c r="D9" s="36">
        <v>1169200</v>
      </c>
      <c r="E9" s="137">
        <v>61275.98</v>
      </c>
      <c r="F9" s="137">
        <v>65806.69</v>
      </c>
      <c r="G9" s="137">
        <v>53704.959999999999</v>
      </c>
      <c r="H9" s="37">
        <f t="shared" si="3"/>
        <v>180787.63</v>
      </c>
      <c r="I9" s="137">
        <v>98851.15</v>
      </c>
      <c r="J9" s="137">
        <v>208260.95</v>
      </c>
      <c r="K9" s="137">
        <v>157575.51</v>
      </c>
      <c r="L9" s="37">
        <f t="shared" si="4"/>
        <v>645475.24</v>
      </c>
      <c r="M9" s="137">
        <v>139974.06</v>
      </c>
      <c r="N9" s="137">
        <v>38910.65</v>
      </c>
      <c r="O9" s="137">
        <v>52071.39</v>
      </c>
      <c r="P9" s="37">
        <f t="shared" si="5"/>
        <v>876431.34000000008</v>
      </c>
      <c r="Q9" s="137">
        <v>95328.29</v>
      </c>
      <c r="R9" s="137">
        <v>126206.79</v>
      </c>
      <c r="S9" s="137">
        <v>71233.58</v>
      </c>
      <c r="T9" s="37">
        <f t="shared" si="6"/>
        <v>1169200.0000000002</v>
      </c>
      <c r="U9" s="35">
        <f t="shared" si="2"/>
        <v>0</v>
      </c>
      <c r="V9" s="92">
        <v>1097700</v>
      </c>
    </row>
    <row r="10" spans="1:22" ht="16.5" customHeight="1">
      <c r="A10" s="91">
        <v>5</v>
      </c>
      <c r="B10" s="3">
        <v>15</v>
      </c>
      <c r="C10" s="16" t="s">
        <v>8</v>
      </c>
      <c r="D10" s="36">
        <v>2369300</v>
      </c>
      <c r="E10" s="137">
        <v>164841.79999999999</v>
      </c>
      <c r="F10" s="137">
        <v>37265.15</v>
      </c>
      <c r="G10" s="137">
        <v>263166.94</v>
      </c>
      <c r="H10" s="37">
        <f t="shared" si="3"/>
        <v>465273.89</v>
      </c>
      <c r="I10" s="137">
        <v>408883.29</v>
      </c>
      <c r="J10" s="137">
        <v>113986.24000000001</v>
      </c>
      <c r="K10" s="137">
        <v>106963.87</v>
      </c>
      <c r="L10" s="37">
        <f t="shared" si="4"/>
        <v>1095107.29</v>
      </c>
      <c r="M10" s="137">
        <v>301214.27</v>
      </c>
      <c r="N10" s="137">
        <v>78629.8</v>
      </c>
      <c r="O10" s="137">
        <v>132141.70000000001</v>
      </c>
      <c r="P10" s="37">
        <f t="shared" si="5"/>
        <v>1607093.06</v>
      </c>
      <c r="Q10" s="137">
        <v>417052.71</v>
      </c>
      <c r="R10" s="137">
        <v>147056.62</v>
      </c>
      <c r="S10" s="137">
        <v>198097.61</v>
      </c>
      <c r="T10" s="37">
        <f t="shared" si="6"/>
        <v>2369300</v>
      </c>
      <c r="U10" s="35">
        <f t="shared" si="2"/>
        <v>0</v>
      </c>
      <c r="V10" s="92">
        <v>2359300</v>
      </c>
    </row>
    <row r="11" spans="1:22" ht="16.5" customHeight="1">
      <c r="A11" s="91">
        <v>6</v>
      </c>
      <c r="B11" s="3">
        <v>31</v>
      </c>
      <c r="C11" s="16" t="s">
        <v>10</v>
      </c>
      <c r="D11" s="36">
        <v>23000</v>
      </c>
      <c r="E11" s="137">
        <v>2061.15</v>
      </c>
      <c r="F11" s="137">
        <v>2061.15</v>
      </c>
      <c r="G11" s="137">
        <v>2061.15</v>
      </c>
      <c r="H11" s="37">
        <f t="shared" si="3"/>
        <v>6183.4500000000007</v>
      </c>
      <c r="I11" s="137">
        <v>0</v>
      </c>
      <c r="J11" s="137">
        <v>0</v>
      </c>
      <c r="K11" s="137">
        <v>0.26</v>
      </c>
      <c r="L11" s="37">
        <f t="shared" si="4"/>
        <v>6183.7100000000009</v>
      </c>
      <c r="M11" s="137">
        <v>2000</v>
      </c>
      <c r="N11" s="137">
        <v>2000</v>
      </c>
      <c r="O11" s="137">
        <v>2000</v>
      </c>
      <c r="P11" s="37">
        <f t="shared" si="5"/>
        <v>12183.710000000001</v>
      </c>
      <c r="Q11" s="137">
        <v>8040.18</v>
      </c>
      <c r="R11" s="137">
        <v>2000</v>
      </c>
      <c r="S11" s="137">
        <v>776.11</v>
      </c>
      <c r="T11" s="37">
        <f t="shared" si="6"/>
        <v>23000</v>
      </c>
      <c r="U11" s="35">
        <f t="shared" si="2"/>
        <v>0</v>
      </c>
      <c r="V11" s="92">
        <v>23000</v>
      </c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3"/>
        <v>0</v>
      </c>
      <c r="I12" s="137">
        <v>0</v>
      </c>
      <c r="J12" s="137">
        <v>0</v>
      </c>
      <c r="K12" s="137">
        <v>0</v>
      </c>
      <c r="L12" s="37">
        <f t="shared" si="4"/>
        <v>0</v>
      </c>
      <c r="M12" s="137">
        <v>0</v>
      </c>
      <c r="N12" s="137">
        <v>0</v>
      </c>
      <c r="O12" s="137">
        <v>0</v>
      </c>
      <c r="P12" s="37">
        <f t="shared" si="5"/>
        <v>0</v>
      </c>
      <c r="Q12" s="137">
        <v>0</v>
      </c>
      <c r="R12" s="137">
        <v>0</v>
      </c>
      <c r="S12" s="137">
        <v>0</v>
      </c>
      <c r="T12" s="37">
        <f t="shared" si="6"/>
        <v>0</v>
      </c>
      <c r="U12" s="35">
        <f t="shared" si="2"/>
        <v>0</v>
      </c>
      <c r="V12" s="92"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3"/>
        <v>0</v>
      </c>
      <c r="I13" s="137">
        <v>0</v>
      </c>
      <c r="J13" s="137">
        <v>0</v>
      </c>
      <c r="K13" s="137">
        <v>0</v>
      </c>
      <c r="L13" s="37">
        <f t="shared" si="4"/>
        <v>0</v>
      </c>
      <c r="M13" s="137">
        <v>0</v>
      </c>
      <c r="N13" s="137">
        <v>0</v>
      </c>
      <c r="O13" s="137">
        <v>0</v>
      </c>
      <c r="P13" s="37">
        <f t="shared" si="5"/>
        <v>0</v>
      </c>
      <c r="Q13" s="137">
        <v>0</v>
      </c>
      <c r="R13" s="137">
        <v>0</v>
      </c>
      <c r="S13" s="137">
        <v>0</v>
      </c>
      <c r="T13" s="37">
        <f t="shared" si="6"/>
        <v>0</v>
      </c>
      <c r="U13" s="35">
        <f t="shared" si="2"/>
        <v>0</v>
      </c>
      <c r="V13" s="92"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I14" si="7">D15+D16+D17+D18+D19+D20+D21+D22+D23+D24+D25</f>
        <v>43758843.910000004</v>
      </c>
      <c r="E14" s="35">
        <f t="shared" si="7"/>
        <v>1854043.4500000002</v>
      </c>
      <c r="F14" s="35">
        <f t="shared" si="7"/>
        <v>1814141.53</v>
      </c>
      <c r="G14" s="35">
        <f t="shared" si="7"/>
        <v>2242624.98</v>
      </c>
      <c r="H14" s="35">
        <f t="shared" si="7"/>
        <v>5910809.9600000009</v>
      </c>
      <c r="I14" s="35">
        <f t="shared" si="7"/>
        <v>4270949.16</v>
      </c>
      <c r="J14" s="35">
        <f t="shared" ref="J14:T14" si="8">J15+J16+J17+J18+J19+J20+J21+J22+J23+J24+J25</f>
        <v>4235735.88</v>
      </c>
      <c r="K14" s="35">
        <f t="shared" si="8"/>
        <v>4274656.4800000004</v>
      </c>
      <c r="L14" s="35">
        <f t="shared" si="8"/>
        <v>18692151.48</v>
      </c>
      <c r="M14" s="35">
        <f t="shared" si="8"/>
        <v>4360386.33</v>
      </c>
      <c r="N14" s="35">
        <f t="shared" si="8"/>
        <v>3716213.9400000004</v>
      </c>
      <c r="O14" s="35">
        <f t="shared" si="8"/>
        <v>3776501.2399999993</v>
      </c>
      <c r="P14" s="35">
        <f t="shared" si="8"/>
        <v>30545252.990000002</v>
      </c>
      <c r="Q14" s="35">
        <f t="shared" si="8"/>
        <v>3637648.38</v>
      </c>
      <c r="R14" s="35">
        <f t="shared" si="8"/>
        <v>4197734.7200000007</v>
      </c>
      <c r="S14" s="35">
        <f t="shared" si="8"/>
        <v>5378207.8200000003</v>
      </c>
      <c r="T14" s="35">
        <f t="shared" si="8"/>
        <v>43758843.909999996</v>
      </c>
      <c r="U14" s="35">
        <f t="shared" si="2"/>
        <v>0</v>
      </c>
      <c r="V14" s="90">
        <f>SUM(V15:V25)</f>
        <v>41931144.810000002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17144807.390000001</v>
      </c>
      <c r="E15" s="41">
        <v>1502910.81</v>
      </c>
      <c r="F15" s="41">
        <v>1299256.9099999999</v>
      </c>
      <c r="G15" s="41">
        <v>1311549.53</v>
      </c>
      <c r="H15" s="39">
        <f>E15+F15+G15</f>
        <v>4113717.25</v>
      </c>
      <c r="I15" s="41">
        <v>1557955.85</v>
      </c>
      <c r="J15" s="41">
        <v>1562109.86</v>
      </c>
      <c r="K15" s="41">
        <v>1622098.3</v>
      </c>
      <c r="L15" s="39">
        <f>H15+I15+J15+K15</f>
        <v>8855881.2599999998</v>
      </c>
      <c r="M15" s="41">
        <v>1580148.98</v>
      </c>
      <c r="N15" s="41">
        <v>1328452.3600000001</v>
      </c>
      <c r="O15" s="41">
        <v>1241602.73</v>
      </c>
      <c r="P15" s="39">
        <f>L15+M15+N15+O15</f>
        <v>13006085.33</v>
      </c>
      <c r="Q15" s="41">
        <v>1314861.8600000001</v>
      </c>
      <c r="R15" s="41">
        <v>1414031.53</v>
      </c>
      <c r="S15" s="41">
        <v>1409828.67</v>
      </c>
      <c r="T15" s="39">
        <f>P15+Q15+R15+S15</f>
        <v>17144807.390000001</v>
      </c>
      <c r="U15" s="35">
        <f t="shared" si="2"/>
        <v>0</v>
      </c>
      <c r="V15" s="93">
        <v>17215284</v>
      </c>
    </row>
    <row r="16" spans="1:22" ht="16.5" customHeight="1">
      <c r="A16" s="91">
        <v>10</v>
      </c>
      <c r="B16" s="3">
        <v>22</v>
      </c>
      <c r="C16" s="16" t="s">
        <v>15</v>
      </c>
      <c r="D16" s="38">
        <v>1036800</v>
      </c>
      <c r="E16" s="41">
        <v>0</v>
      </c>
      <c r="F16" s="41">
        <v>0</v>
      </c>
      <c r="G16" s="41">
        <v>39539.4</v>
      </c>
      <c r="H16" s="39">
        <f t="shared" ref="H16:H25" si="9">E16+F16+G16</f>
        <v>39539.4</v>
      </c>
      <c r="I16" s="41">
        <v>181397.86</v>
      </c>
      <c r="J16" s="41">
        <v>236369.44</v>
      </c>
      <c r="K16" s="41">
        <v>83328.23</v>
      </c>
      <c r="L16" s="39">
        <f t="shared" ref="L16:L25" si="10">H16+I16+J16+K16</f>
        <v>540634.92999999993</v>
      </c>
      <c r="M16" s="41">
        <v>96889.89</v>
      </c>
      <c r="N16" s="41">
        <v>67821.52</v>
      </c>
      <c r="O16" s="41">
        <v>41368.99</v>
      </c>
      <c r="P16" s="39">
        <f t="shared" ref="P16:P25" si="11">L16+M16+N16+O16</f>
        <v>746715.33</v>
      </c>
      <c r="Q16" s="41">
        <v>16425.66</v>
      </c>
      <c r="R16" s="41">
        <v>47496.86</v>
      </c>
      <c r="S16" s="41">
        <v>226162.15</v>
      </c>
      <c r="T16" s="39">
        <f t="shared" ref="T16:T25" si="12">P16+Q16+R16+S16</f>
        <v>1036800</v>
      </c>
      <c r="U16" s="35">
        <f t="shared" si="2"/>
        <v>0</v>
      </c>
      <c r="V16" s="93">
        <v>794963.46</v>
      </c>
    </row>
    <row r="17" spans="1:22" ht="16.5" customHeight="1">
      <c r="A17" s="91">
        <v>11</v>
      </c>
      <c r="B17" s="3">
        <v>23</v>
      </c>
      <c r="C17" s="16" t="s">
        <v>6</v>
      </c>
      <c r="D17" s="38">
        <v>3095876</v>
      </c>
      <c r="E17" s="41">
        <v>194706.07</v>
      </c>
      <c r="F17" s="41">
        <v>195074.01</v>
      </c>
      <c r="G17" s="41">
        <v>146081.75</v>
      </c>
      <c r="H17" s="39">
        <f t="shared" si="9"/>
        <v>535861.83000000007</v>
      </c>
      <c r="I17" s="41">
        <v>286347.14</v>
      </c>
      <c r="J17" s="41">
        <v>245128.59</v>
      </c>
      <c r="K17" s="41">
        <v>267364.44</v>
      </c>
      <c r="L17" s="39">
        <f t="shared" si="10"/>
        <v>1334702</v>
      </c>
      <c r="M17" s="41">
        <v>217102.89</v>
      </c>
      <c r="N17" s="41">
        <v>299969.52</v>
      </c>
      <c r="O17" s="41">
        <v>302032.42</v>
      </c>
      <c r="P17" s="39">
        <f t="shared" si="11"/>
        <v>2153806.83</v>
      </c>
      <c r="Q17" s="41">
        <v>239019.69</v>
      </c>
      <c r="R17" s="41">
        <v>343960.58</v>
      </c>
      <c r="S17" s="41">
        <v>359088.9</v>
      </c>
      <c r="T17" s="39">
        <f t="shared" si="12"/>
        <v>3095876</v>
      </c>
      <c r="U17" s="35">
        <f t="shared" si="2"/>
        <v>0</v>
      </c>
      <c r="V17" s="93">
        <v>3026000</v>
      </c>
    </row>
    <row r="18" spans="1:22" ht="16.5" customHeight="1">
      <c r="A18" s="91">
        <v>12</v>
      </c>
      <c r="B18" s="3">
        <v>24</v>
      </c>
      <c r="C18" s="16" t="s">
        <v>33</v>
      </c>
      <c r="D18" s="38">
        <v>19482294.210000001</v>
      </c>
      <c r="E18" s="41">
        <v>148485.95000000001</v>
      </c>
      <c r="F18" s="41">
        <v>296577.73</v>
      </c>
      <c r="G18" s="41">
        <v>590756.47</v>
      </c>
      <c r="H18" s="39">
        <f t="shared" si="9"/>
        <v>1035820.1499999999</v>
      </c>
      <c r="I18" s="41">
        <v>1982251.39</v>
      </c>
      <c r="J18" s="41">
        <v>1884286.63</v>
      </c>
      <c r="K18" s="41">
        <v>2027255.05</v>
      </c>
      <c r="L18" s="39">
        <f t="shared" si="10"/>
        <v>6929613.2199999997</v>
      </c>
      <c r="M18" s="41">
        <v>2151457.6800000002</v>
      </c>
      <c r="N18" s="41">
        <v>1701711.36</v>
      </c>
      <c r="O18" s="41">
        <v>1895791.46</v>
      </c>
      <c r="P18" s="39">
        <f t="shared" si="11"/>
        <v>12678573.719999999</v>
      </c>
      <c r="Q18" s="41">
        <v>1787385.51</v>
      </c>
      <c r="R18" s="41">
        <v>2053747.37</v>
      </c>
      <c r="S18" s="41">
        <v>2962587.61</v>
      </c>
      <c r="T18" s="39">
        <f t="shared" si="12"/>
        <v>19482294.209999997</v>
      </c>
      <c r="U18" s="35">
        <f t="shared" si="2"/>
        <v>0</v>
      </c>
      <c r="V18" s="93">
        <v>18119175.050000001</v>
      </c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9"/>
        <v>0</v>
      </c>
      <c r="I19" s="41">
        <v>0</v>
      </c>
      <c r="J19" s="41">
        <v>0</v>
      </c>
      <c r="K19" s="41">
        <v>0</v>
      </c>
      <c r="L19" s="39">
        <f t="shared" si="10"/>
        <v>0</v>
      </c>
      <c r="M19" s="41">
        <v>0</v>
      </c>
      <c r="N19" s="41">
        <v>0</v>
      </c>
      <c r="O19" s="41">
        <v>0</v>
      </c>
      <c r="P19" s="39">
        <f t="shared" si="11"/>
        <v>0</v>
      </c>
      <c r="Q19" s="41">
        <v>0</v>
      </c>
      <c r="R19" s="41">
        <v>0</v>
      </c>
      <c r="S19" s="41">
        <v>0</v>
      </c>
      <c r="T19" s="39">
        <f t="shared" si="12"/>
        <v>0</v>
      </c>
      <c r="U19" s="35">
        <f t="shared" si="2"/>
        <v>0</v>
      </c>
      <c r="V19" s="93"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38">
        <v>101575.93</v>
      </c>
      <c r="E20" s="41">
        <v>7940.62</v>
      </c>
      <c r="F20" s="41">
        <v>7940.62</v>
      </c>
      <c r="G20" s="41">
        <v>7940.62</v>
      </c>
      <c r="H20" s="39">
        <f t="shared" si="9"/>
        <v>23821.86</v>
      </c>
      <c r="I20" s="41">
        <v>8132.1</v>
      </c>
      <c r="J20" s="41">
        <v>8132.1</v>
      </c>
      <c r="K20" s="41">
        <v>11550.41</v>
      </c>
      <c r="L20" s="39">
        <f t="shared" si="10"/>
        <v>51636.47</v>
      </c>
      <c r="M20" s="41">
        <v>9566.2099999999991</v>
      </c>
      <c r="N20" s="41">
        <v>9289.61</v>
      </c>
      <c r="O20" s="41">
        <v>9689.7800000000007</v>
      </c>
      <c r="P20" s="39">
        <f t="shared" si="11"/>
        <v>80182.070000000007</v>
      </c>
      <c r="Q20" s="41">
        <v>9689.7800000000007</v>
      </c>
      <c r="R20" s="41">
        <v>10306.709999999999</v>
      </c>
      <c r="S20" s="41">
        <v>1397.37</v>
      </c>
      <c r="T20" s="39">
        <f t="shared" si="12"/>
        <v>101575.93</v>
      </c>
      <c r="U20" s="35">
        <f t="shared" si="2"/>
        <v>0</v>
      </c>
      <c r="V20" s="93">
        <v>89000</v>
      </c>
    </row>
    <row r="21" spans="1:22" ht="16.5" customHeight="1">
      <c r="A21" s="91">
        <v>15</v>
      </c>
      <c r="B21" s="3">
        <v>27</v>
      </c>
      <c r="C21" s="16" t="s">
        <v>17</v>
      </c>
      <c r="D21" s="38">
        <v>113100</v>
      </c>
      <c r="E21" s="41">
        <v>0</v>
      </c>
      <c r="F21" s="41">
        <v>56.16</v>
      </c>
      <c r="G21" s="41">
        <v>4099.8900000000003</v>
      </c>
      <c r="H21" s="39">
        <f t="shared" si="9"/>
        <v>4156.05</v>
      </c>
      <c r="I21" s="41">
        <v>710.37</v>
      </c>
      <c r="J21" s="41">
        <v>679.21</v>
      </c>
      <c r="K21" s="41">
        <v>860.47</v>
      </c>
      <c r="L21" s="39">
        <f t="shared" si="10"/>
        <v>6406.1</v>
      </c>
      <c r="M21" s="41">
        <v>51074.22</v>
      </c>
      <c r="N21" s="41">
        <v>2344.14</v>
      </c>
      <c r="O21" s="41">
        <v>537.80999999999995</v>
      </c>
      <c r="P21" s="39">
        <f t="shared" si="11"/>
        <v>60362.27</v>
      </c>
      <c r="Q21" s="41">
        <v>65.37</v>
      </c>
      <c r="R21" s="41">
        <v>29565.58</v>
      </c>
      <c r="S21" s="41">
        <v>23106.78</v>
      </c>
      <c r="T21" s="39">
        <f t="shared" si="12"/>
        <v>113100</v>
      </c>
      <c r="U21" s="35">
        <f t="shared" si="2"/>
        <v>0</v>
      </c>
      <c r="V21" s="93">
        <v>113100</v>
      </c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9"/>
        <v>0</v>
      </c>
      <c r="I22" s="41">
        <v>0</v>
      </c>
      <c r="J22" s="41">
        <v>0</v>
      </c>
      <c r="K22" s="41">
        <v>0</v>
      </c>
      <c r="L22" s="39">
        <f t="shared" si="10"/>
        <v>0</v>
      </c>
      <c r="M22" s="41">
        <v>0</v>
      </c>
      <c r="N22" s="41">
        <v>0</v>
      </c>
      <c r="O22" s="41">
        <v>0</v>
      </c>
      <c r="P22" s="39">
        <f t="shared" si="11"/>
        <v>0</v>
      </c>
      <c r="Q22" s="41">
        <v>0</v>
      </c>
      <c r="R22" s="41">
        <v>0</v>
      </c>
      <c r="S22" s="41">
        <v>0</v>
      </c>
      <c r="T22" s="39">
        <f t="shared" si="12"/>
        <v>0</v>
      </c>
      <c r="U22" s="35">
        <f t="shared" si="2"/>
        <v>0</v>
      </c>
      <c r="V22" s="93"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38">
        <v>2784390.38</v>
      </c>
      <c r="E23" s="41">
        <v>0</v>
      </c>
      <c r="F23" s="41">
        <v>15236.1</v>
      </c>
      <c r="G23" s="41">
        <v>142657.32</v>
      </c>
      <c r="H23" s="39">
        <f t="shared" si="9"/>
        <v>157893.42000000001</v>
      </c>
      <c r="I23" s="41">
        <v>254154.45</v>
      </c>
      <c r="J23" s="41">
        <v>299030.05</v>
      </c>
      <c r="K23" s="41">
        <v>262199.58</v>
      </c>
      <c r="L23" s="39">
        <f t="shared" si="10"/>
        <v>973277.5</v>
      </c>
      <c r="M23" s="41">
        <v>254146.46</v>
      </c>
      <c r="N23" s="41">
        <v>306625.43</v>
      </c>
      <c r="O23" s="41">
        <v>285478.05</v>
      </c>
      <c r="P23" s="39">
        <f t="shared" si="11"/>
        <v>1819527.44</v>
      </c>
      <c r="Q23" s="41">
        <v>270200.51</v>
      </c>
      <c r="R23" s="41">
        <v>298626.09000000003</v>
      </c>
      <c r="S23" s="41">
        <v>396036.34</v>
      </c>
      <c r="T23" s="39">
        <f t="shared" si="12"/>
        <v>2784390.38</v>
      </c>
      <c r="U23" s="35">
        <f t="shared" si="2"/>
        <v>0</v>
      </c>
      <c r="V23" s="93">
        <v>2573622.2999999998</v>
      </c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9"/>
        <v>0</v>
      </c>
      <c r="I24" s="41">
        <v>0</v>
      </c>
      <c r="J24" s="41">
        <v>0</v>
      </c>
      <c r="K24" s="41">
        <v>0</v>
      </c>
      <c r="L24" s="39">
        <f t="shared" si="10"/>
        <v>0</v>
      </c>
      <c r="M24" s="41">
        <v>0</v>
      </c>
      <c r="N24" s="41">
        <v>0</v>
      </c>
      <c r="O24" s="41">
        <v>0</v>
      </c>
      <c r="P24" s="39">
        <f t="shared" si="11"/>
        <v>0</v>
      </c>
      <c r="Q24" s="41">
        <v>0</v>
      </c>
      <c r="R24" s="41">
        <v>0</v>
      </c>
      <c r="S24" s="41">
        <v>0</v>
      </c>
      <c r="T24" s="39">
        <f t="shared" si="12"/>
        <v>0</v>
      </c>
      <c r="U24" s="35">
        <f t="shared" si="2"/>
        <v>0</v>
      </c>
      <c r="V24" s="93"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9"/>
        <v>0</v>
      </c>
      <c r="I25" s="41">
        <v>0</v>
      </c>
      <c r="J25" s="41">
        <v>0</v>
      </c>
      <c r="K25" s="41">
        <v>0</v>
      </c>
      <c r="L25" s="39">
        <f t="shared" si="10"/>
        <v>0</v>
      </c>
      <c r="M25" s="41">
        <v>0</v>
      </c>
      <c r="N25" s="41">
        <v>0</v>
      </c>
      <c r="O25" s="41">
        <v>0</v>
      </c>
      <c r="P25" s="39">
        <f t="shared" si="11"/>
        <v>0</v>
      </c>
      <c r="Q25" s="41">
        <v>0</v>
      </c>
      <c r="R25" s="41">
        <v>0</v>
      </c>
      <c r="S25" s="41">
        <v>0</v>
      </c>
      <c r="T25" s="39">
        <f t="shared" si="12"/>
        <v>0</v>
      </c>
      <c r="U25" s="35">
        <f t="shared" si="2"/>
        <v>0</v>
      </c>
      <c r="V25" s="93">
        <v>0</v>
      </c>
    </row>
    <row r="26" spans="1:22">
      <c r="A26" s="94" t="s">
        <v>21</v>
      </c>
      <c r="B26" s="67" t="s">
        <v>22</v>
      </c>
      <c r="C26" s="53"/>
      <c r="D26" s="40">
        <f t="shared" ref="D26:I26" si="13">D5-D14</f>
        <v>-12945292.330000006</v>
      </c>
      <c r="E26" s="40">
        <f t="shared" si="13"/>
        <v>532092.18999999948</v>
      </c>
      <c r="F26" s="40">
        <f t="shared" si="13"/>
        <v>172478.10999999964</v>
      </c>
      <c r="G26" s="40">
        <f t="shared" si="13"/>
        <v>-726527.16000000015</v>
      </c>
      <c r="H26" s="40">
        <f t="shared" si="13"/>
        <v>-21956.860000000335</v>
      </c>
      <c r="I26" s="40">
        <f t="shared" si="13"/>
        <v>-707781.91000000015</v>
      </c>
      <c r="J26" s="40">
        <f t="shared" ref="J26:T26" si="14">J5-J14</f>
        <v>-1855416.4799999995</v>
      </c>
      <c r="K26" s="40">
        <f t="shared" si="14"/>
        <v>-1656204.2800000003</v>
      </c>
      <c r="L26" s="40">
        <f t="shared" si="14"/>
        <v>-4241359.5299999975</v>
      </c>
      <c r="M26" s="40">
        <f t="shared" si="14"/>
        <v>-1099225.71</v>
      </c>
      <c r="N26" s="40">
        <f t="shared" si="14"/>
        <v>-1537827.0400000005</v>
      </c>
      <c r="O26" s="40">
        <f t="shared" si="14"/>
        <v>-883658.07999999868</v>
      </c>
      <c r="P26" s="40">
        <f t="shared" si="14"/>
        <v>-7762070.3599999994</v>
      </c>
      <c r="Q26" s="40">
        <f t="shared" si="14"/>
        <v>-569126.90999999968</v>
      </c>
      <c r="R26" s="40">
        <f t="shared" si="14"/>
        <v>-1516468.4300000006</v>
      </c>
      <c r="S26" s="40">
        <f t="shared" si="14"/>
        <v>-3097626.6300000004</v>
      </c>
      <c r="T26" s="40">
        <f t="shared" si="14"/>
        <v>-12945292.329999998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-173945.57000000007</v>
      </c>
      <c r="F27" s="62">
        <f t="shared" ref="F27:T27" si="15">F51-$D51</f>
        <v>-173945.57000000007</v>
      </c>
      <c r="G27" s="62">
        <f t="shared" si="15"/>
        <v>-173945.57000000007</v>
      </c>
      <c r="H27" s="62">
        <f t="shared" si="15"/>
        <v>-173945.57000000007</v>
      </c>
      <c r="I27" s="62">
        <f t="shared" si="15"/>
        <v>-173945.57000000007</v>
      </c>
      <c r="J27" s="62">
        <f t="shared" si="15"/>
        <v>-173945.57000000007</v>
      </c>
      <c r="K27" s="62">
        <f t="shared" si="15"/>
        <v>-173945.57000000007</v>
      </c>
      <c r="L27" s="62">
        <f t="shared" si="15"/>
        <v>-173945.57000000007</v>
      </c>
      <c r="M27" s="62">
        <f t="shared" si="15"/>
        <v>-173945.57000000007</v>
      </c>
      <c r="N27" s="62">
        <f t="shared" si="15"/>
        <v>-173945.57000000007</v>
      </c>
      <c r="O27" s="62">
        <f t="shared" si="15"/>
        <v>-173945.57000000007</v>
      </c>
      <c r="P27" s="62">
        <f t="shared" si="15"/>
        <v>-173945.57000000007</v>
      </c>
      <c r="Q27" s="62">
        <f t="shared" si="15"/>
        <v>-173945.57000000007</v>
      </c>
      <c r="R27" s="62">
        <f t="shared" si="15"/>
        <v>-173945.57000000007</v>
      </c>
      <c r="S27" s="62">
        <f t="shared" si="15"/>
        <v>-1873945.57</v>
      </c>
      <c r="T27" s="62">
        <f t="shared" si="15"/>
        <v>-1873945.57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6">E26-E27</f>
        <v>706037.75999999954</v>
      </c>
      <c r="F28" s="58">
        <f t="shared" si="16"/>
        <v>346423.6799999997</v>
      </c>
      <c r="G28" s="58">
        <f t="shared" si="16"/>
        <v>-552581.59000000008</v>
      </c>
      <c r="H28" s="58">
        <f t="shared" si="16"/>
        <v>151988.70999999973</v>
      </c>
      <c r="I28" s="58">
        <f t="shared" si="16"/>
        <v>-533836.34000000008</v>
      </c>
      <c r="J28" s="58">
        <f t="shared" si="16"/>
        <v>-1681470.9099999995</v>
      </c>
      <c r="K28" s="58">
        <f t="shared" si="16"/>
        <v>-1482258.7100000002</v>
      </c>
      <c r="L28" s="58">
        <f t="shared" si="16"/>
        <v>-4067413.9599999972</v>
      </c>
      <c r="M28" s="58">
        <f t="shared" si="16"/>
        <v>-925280.1399999999</v>
      </c>
      <c r="N28" s="58">
        <f t="shared" si="16"/>
        <v>-1363881.4700000004</v>
      </c>
      <c r="O28" s="58">
        <f t="shared" si="16"/>
        <v>-709712.50999999861</v>
      </c>
      <c r="P28" s="58">
        <f t="shared" si="16"/>
        <v>-7588124.7899999991</v>
      </c>
      <c r="Q28" s="58">
        <f t="shared" si="16"/>
        <v>-395181.33999999962</v>
      </c>
      <c r="R28" s="58">
        <f t="shared" si="16"/>
        <v>-1342522.8600000006</v>
      </c>
      <c r="S28" s="58">
        <f t="shared" si="16"/>
        <v>-1223681.0600000003</v>
      </c>
      <c r="T28" s="58">
        <f t="shared" si="16"/>
        <v>-11071346.759999998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12903000</v>
      </c>
      <c r="E30" s="40">
        <f t="shared" ref="E30:T30" si="17">E31+E32+E33+E34+E35+E36+E37</f>
        <v>493053.33999999997</v>
      </c>
      <c r="F30" s="40">
        <f t="shared" si="17"/>
        <v>507162.46</v>
      </c>
      <c r="G30" s="40">
        <f t="shared" si="17"/>
        <v>21721.059999999998</v>
      </c>
      <c r="H30" s="40">
        <f t="shared" si="17"/>
        <v>1021936.86</v>
      </c>
      <c r="I30" s="40">
        <f t="shared" si="17"/>
        <v>1372288.7200000002</v>
      </c>
      <c r="J30" s="40">
        <f t="shared" si="17"/>
        <v>1345039.1600000001</v>
      </c>
      <c r="K30" s="40">
        <f t="shared" si="17"/>
        <v>1364301.58</v>
      </c>
      <c r="L30" s="40">
        <f t="shared" si="17"/>
        <v>5103566.32</v>
      </c>
      <c r="M30" s="40">
        <f t="shared" si="17"/>
        <v>1379123.6600000001</v>
      </c>
      <c r="N30" s="40">
        <f t="shared" si="17"/>
        <v>1309893.9000000001</v>
      </c>
      <c r="O30" s="40">
        <f t="shared" si="17"/>
        <v>1309904.9100000001</v>
      </c>
      <c r="P30" s="40">
        <f t="shared" si="17"/>
        <v>9102488.7899999991</v>
      </c>
      <c r="Q30" s="40">
        <f t="shared" si="17"/>
        <v>1349398.44</v>
      </c>
      <c r="R30" s="40">
        <f t="shared" si="17"/>
        <v>1345479.52</v>
      </c>
      <c r="S30" s="40">
        <f t="shared" si="17"/>
        <v>1105633.25</v>
      </c>
      <c r="T30" s="40">
        <f t="shared" si="17"/>
        <v>12903000</v>
      </c>
      <c r="U30" s="40">
        <f>D30-T30</f>
        <v>0</v>
      </c>
      <c r="V30" s="101">
        <f>SUM(V31:V37)</f>
        <v>12903000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8">D31-T31</f>
        <v>0</v>
      </c>
      <c r="V31" s="102"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9">E32+F32+G32</f>
        <v>0</v>
      </c>
      <c r="I32" s="41">
        <v>0</v>
      </c>
      <c r="J32" s="41">
        <v>0</v>
      </c>
      <c r="K32" s="41">
        <v>0</v>
      </c>
      <c r="L32" s="42">
        <f t="shared" ref="L32:L37" si="20">H32+I32+J32+K32</f>
        <v>0</v>
      </c>
      <c r="M32" s="41">
        <v>0</v>
      </c>
      <c r="N32" s="41">
        <v>0</v>
      </c>
      <c r="O32" s="41">
        <v>0</v>
      </c>
      <c r="P32" s="42">
        <f t="shared" ref="P32:P37" si="21">L32+M32+N32+O32</f>
        <v>0</v>
      </c>
      <c r="Q32" s="41">
        <v>0</v>
      </c>
      <c r="R32" s="41">
        <v>0</v>
      </c>
      <c r="S32" s="41">
        <v>0</v>
      </c>
      <c r="T32" s="42">
        <f t="shared" ref="T32:T37" si="22">P32+Q32+R32+S32</f>
        <v>0</v>
      </c>
      <c r="U32" s="40">
        <f t="shared" si="18"/>
        <v>0</v>
      </c>
      <c r="V32" s="102"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9"/>
        <v>0</v>
      </c>
      <c r="I33" s="41">
        <v>0</v>
      </c>
      <c r="J33" s="41">
        <v>0</v>
      </c>
      <c r="K33" s="41">
        <v>0</v>
      </c>
      <c r="L33" s="42">
        <f t="shared" si="20"/>
        <v>0</v>
      </c>
      <c r="M33" s="41">
        <v>0</v>
      </c>
      <c r="N33" s="41">
        <v>0</v>
      </c>
      <c r="O33" s="41">
        <v>0</v>
      </c>
      <c r="P33" s="42">
        <f t="shared" si="21"/>
        <v>0</v>
      </c>
      <c r="Q33" s="41">
        <v>0</v>
      </c>
      <c r="R33" s="41">
        <v>0</v>
      </c>
      <c r="S33" s="41">
        <v>0</v>
      </c>
      <c r="T33" s="42">
        <f t="shared" si="22"/>
        <v>0</v>
      </c>
      <c r="U33" s="40">
        <f t="shared" si="18"/>
        <v>0</v>
      </c>
      <c r="V33" s="102"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38">
        <v>102000</v>
      </c>
      <c r="E34" s="41">
        <v>2070.98</v>
      </c>
      <c r="F34" s="41">
        <v>1591.64</v>
      </c>
      <c r="G34" s="41">
        <v>2512.44</v>
      </c>
      <c r="H34" s="42">
        <f t="shared" si="19"/>
        <v>6175.0599999999995</v>
      </c>
      <c r="I34" s="41">
        <v>4766.8100000000004</v>
      </c>
      <c r="J34" s="41">
        <v>4623.6400000000003</v>
      </c>
      <c r="K34" s="41">
        <v>4074.2</v>
      </c>
      <c r="L34" s="42">
        <f t="shared" si="20"/>
        <v>19639.71</v>
      </c>
      <c r="M34" s="41">
        <v>4782.67</v>
      </c>
      <c r="N34" s="41">
        <v>3958.17</v>
      </c>
      <c r="O34" s="41">
        <v>5107.1400000000003</v>
      </c>
      <c r="P34" s="42">
        <f t="shared" si="21"/>
        <v>33487.689999999995</v>
      </c>
      <c r="Q34" s="41">
        <v>4619.3100000000004</v>
      </c>
      <c r="R34" s="41">
        <v>3686.74</v>
      </c>
      <c r="S34" s="41">
        <v>60206.26</v>
      </c>
      <c r="T34" s="42">
        <f t="shared" si="22"/>
        <v>102000</v>
      </c>
      <c r="U34" s="40">
        <f t="shared" si="18"/>
        <v>0</v>
      </c>
      <c r="V34" s="102">
        <v>102000</v>
      </c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9"/>
        <v>0</v>
      </c>
      <c r="I35" s="41">
        <v>0</v>
      </c>
      <c r="J35" s="41">
        <v>0</v>
      </c>
      <c r="K35" s="41">
        <v>0</v>
      </c>
      <c r="L35" s="42">
        <f t="shared" si="20"/>
        <v>0</v>
      </c>
      <c r="M35" s="41">
        <v>0</v>
      </c>
      <c r="N35" s="41">
        <v>0</v>
      </c>
      <c r="O35" s="41">
        <v>0</v>
      </c>
      <c r="P35" s="42">
        <f t="shared" si="21"/>
        <v>0</v>
      </c>
      <c r="Q35" s="41">
        <v>0</v>
      </c>
      <c r="R35" s="41">
        <v>0</v>
      </c>
      <c r="S35" s="41">
        <v>0</v>
      </c>
      <c r="T35" s="42">
        <f t="shared" si="22"/>
        <v>0</v>
      </c>
      <c r="U35" s="40">
        <f t="shared" si="18"/>
        <v>0</v>
      </c>
      <c r="V35" s="102"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38">
        <v>6000000</v>
      </c>
      <c r="E36" s="41">
        <v>0</v>
      </c>
      <c r="F36" s="41">
        <v>0</v>
      </c>
      <c r="G36" s="41">
        <v>0</v>
      </c>
      <c r="H36" s="42">
        <f t="shared" si="19"/>
        <v>0</v>
      </c>
      <c r="I36" s="41">
        <v>666666.67000000004</v>
      </c>
      <c r="J36" s="41">
        <v>666666.67000000004</v>
      </c>
      <c r="K36" s="41">
        <v>666666.67000000004</v>
      </c>
      <c r="L36" s="42">
        <f t="shared" si="20"/>
        <v>2000000.0100000002</v>
      </c>
      <c r="M36" s="41">
        <v>666666.67000000004</v>
      </c>
      <c r="N36" s="41">
        <v>666666.67000000004</v>
      </c>
      <c r="O36" s="41">
        <v>666666.67000000004</v>
      </c>
      <c r="P36" s="42">
        <f t="shared" si="21"/>
        <v>4000000.02</v>
      </c>
      <c r="Q36" s="41">
        <v>666666.67000000004</v>
      </c>
      <c r="R36" s="41">
        <v>666666.67000000004</v>
      </c>
      <c r="S36" s="41">
        <v>666666.64</v>
      </c>
      <c r="T36" s="42">
        <f t="shared" si="22"/>
        <v>6000000</v>
      </c>
      <c r="U36" s="40">
        <f t="shared" si="18"/>
        <v>0</v>
      </c>
      <c r="V36" s="102">
        <v>6000000</v>
      </c>
    </row>
    <row r="37" spans="1:22" ht="16.5" customHeight="1">
      <c r="A37" s="91">
        <v>26</v>
      </c>
      <c r="B37" s="3">
        <v>59</v>
      </c>
      <c r="C37" s="17" t="s">
        <v>27</v>
      </c>
      <c r="D37" s="38">
        <v>6801000</v>
      </c>
      <c r="E37" s="41">
        <v>490982.36</v>
      </c>
      <c r="F37" s="41">
        <v>505570.82</v>
      </c>
      <c r="G37" s="41">
        <v>19208.62</v>
      </c>
      <c r="H37" s="42">
        <f t="shared" si="19"/>
        <v>1015761.7999999999</v>
      </c>
      <c r="I37" s="41">
        <v>700855.24</v>
      </c>
      <c r="J37" s="41">
        <v>673748.85</v>
      </c>
      <c r="K37" s="41">
        <v>693560.71</v>
      </c>
      <c r="L37" s="42">
        <f t="shared" si="20"/>
        <v>3083926.6</v>
      </c>
      <c r="M37" s="41">
        <v>707674.32</v>
      </c>
      <c r="N37" s="41">
        <v>639269.06000000006</v>
      </c>
      <c r="O37" s="41">
        <v>638131.1</v>
      </c>
      <c r="P37" s="42">
        <f t="shared" si="21"/>
        <v>5069001.08</v>
      </c>
      <c r="Q37" s="41">
        <v>678112.46</v>
      </c>
      <c r="R37" s="41">
        <v>675126.11</v>
      </c>
      <c r="S37" s="41">
        <v>378760.35</v>
      </c>
      <c r="T37" s="42">
        <f t="shared" si="22"/>
        <v>6801000</v>
      </c>
      <c r="U37" s="132">
        <f t="shared" si="18"/>
        <v>0</v>
      </c>
      <c r="V37" s="102">
        <v>6801000</v>
      </c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7251100</v>
      </c>
      <c r="E38" s="40">
        <f t="shared" ref="E38:T38" si="23">E39+E40+E41+E42+E43+E44+E45</f>
        <v>518210.07</v>
      </c>
      <c r="F38" s="40">
        <f t="shared" si="23"/>
        <v>634553.36</v>
      </c>
      <c r="G38" s="40">
        <f t="shared" si="23"/>
        <v>60717.57</v>
      </c>
      <c r="H38" s="40">
        <f t="shared" si="23"/>
        <v>1213481</v>
      </c>
      <c r="I38" s="40">
        <f t="shared" si="23"/>
        <v>733714.45</v>
      </c>
      <c r="J38" s="40">
        <f t="shared" si="23"/>
        <v>730150.19</v>
      </c>
      <c r="K38" s="40">
        <f t="shared" si="23"/>
        <v>728090.29</v>
      </c>
      <c r="L38" s="40">
        <f t="shared" si="23"/>
        <v>3405435.93</v>
      </c>
      <c r="M38" s="40">
        <f t="shared" si="23"/>
        <v>710964.64999999991</v>
      </c>
      <c r="N38" s="40">
        <f t="shared" si="23"/>
        <v>666890</v>
      </c>
      <c r="O38" s="40">
        <f t="shared" si="23"/>
        <v>663475.4</v>
      </c>
      <c r="P38" s="40">
        <f t="shared" si="23"/>
        <v>5446765.9799999995</v>
      </c>
      <c r="Q38" s="40">
        <f t="shared" si="23"/>
        <v>703008.75</v>
      </c>
      <c r="R38" s="40">
        <f t="shared" si="23"/>
        <v>714863.28</v>
      </c>
      <c r="S38" s="40">
        <f t="shared" si="23"/>
        <v>386461.99000000005</v>
      </c>
      <c r="T38" s="40">
        <f t="shared" si="23"/>
        <v>7251100</v>
      </c>
      <c r="U38" s="40">
        <f t="shared" si="18"/>
        <v>0</v>
      </c>
      <c r="V38" s="101">
        <f>SUM(V39:V45)</f>
        <v>7301100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8"/>
        <v>0</v>
      </c>
      <c r="V39" s="102"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4">E40+F40+G40</f>
        <v>0</v>
      </c>
      <c r="I40" s="41">
        <v>0</v>
      </c>
      <c r="J40" s="41">
        <v>0</v>
      </c>
      <c r="K40" s="41">
        <v>0</v>
      </c>
      <c r="L40" s="42">
        <f t="shared" ref="L40:L45" si="25">H40+I40+J40+K40</f>
        <v>0</v>
      </c>
      <c r="M40" s="41">
        <v>0</v>
      </c>
      <c r="N40" s="41">
        <v>0</v>
      </c>
      <c r="O40" s="41">
        <v>0</v>
      </c>
      <c r="P40" s="42">
        <f t="shared" ref="P40:P45" si="26">L40+M40+N40+O40</f>
        <v>0</v>
      </c>
      <c r="Q40" s="41">
        <v>0</v>
      </c>
      <c r="R40" s="41">
        <v>0</v>
      </c>
      <c r="S40" s="41">
        <v>0</v>
      </c>
      <c r="T40" s="42">
        <f t="shared" ref="T40:T45" si="27">P40+Q40+R40+S40</f>
        <v>0</v>
      </c>
      <c r="U40" s="40">
        <f t="shared" si="18"/>
        <v>0</v>
      </c>
      <c r="V40" s="102"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4"/>
        <v>0</v>
      </c>
      <c r="I41" s="41">
        <v>0</v>
      </c>
      <c r="J41" s="41">
        <v>0</v>
      </c>
      <c r="K41" s="41">
        <v>0</v>
      </c>
      <c r="L41" s="42">
        <f t="shared" si="25"/>
        <v>0</v>
      </c>
      <c r="M41" s="41">
        <v>0</v>
      </c>
      <c r="N41" s="41">
        <v>0</v>
      </c>
      <c r="O41" s="41">
        <v>0</v>
      </c>
      <c r="P41" s="42">
        <f t="shared" si="26"/>
        <v>0</v>
      </c>
      <c r="Q41" s="41">
        <v>0</v>
      </c>
      <c r="R41" s="41">
        <v>0</v>
      </c>
      <c r="S41" s="41">
        <v>0</v>
      </c>
      <c r="T41" s="42">
        <f t="shared" si="27"/>
        <v>0</v>
      </c>
      <c r="U41" s="40">
        <f t="shared" si="18"/>
        <v>0</v>
      </c>
      <c r="V41" s="102"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38">
        <v>71000</v>
      </c>
      <c r="E42" s="41">
        <v>0</v>
      </c>
      <c r="F42" s="41">
        <v>51800.49</v>
      </c>
      <c r="G42" s="41">
        <v>6015</v>
      </c>
      <c r="H42" s="42">
        <f t="shared" si="24"/>
        <v>57815.49</v>
      </c>
      <c r="I42" s="41">
        <v>2374.87</v>
      </c>
      <c r="J42" s="41">
        <v>1765.97</v>
      </c>
      <c r="K42" s="41">
        <v>2694.52</v>
      </c>
      <c r="L42" s="42">
        <f t="shared" si="25"/>
        <v>64650.85</v>
      </c>
      <c r="M42" s="41">
        <v>254.61</v>
      </c>
      <c r="N42" s="41">
        <v>214.27</v>
      </c>
      <c r="O42" s="41">
        <v>494.87</v>
      </c>
      <c r="P42" s="42">
        <f t="shared" si="26"/>
        <v>65614.599999999991</v>
      </c>
      <c r="Q42" s="41">
        <v>5273.51</v>
      </c>
      <c r="R42" s="41">
        <v>56.61</v>
      </c>
      <c r="S42" s="41">
        <v>55.28</v>
      </c>
      <c r="T42" s="42">
        <f t="shared" si="27"/>
        <v>70999.999999999985</v>
      </c>
      <c r="U42" s="40">
        <f t="shared" si="18"/>
        <v>0</v>
      </c>
      <c r="V42" s="102">
        <v>68000</v>
      </c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4"/>
        <v>0</v>
      </c>
      <c r="I43" s="41">
        <v>0</v>
      </c>
      <c r="J43" s="41">
        <v>0</v>
      </c>
      <c r="K43" s="41">
        <v>0</v>
      </c>
      <c r="L43" s="42">
        <f t="shared" si="25"/>
        <v>0</v>
      </c>
      <c r="M43" s="41">
        <v>0</v>
      </c>
      <c r="N43" s="41">
        <v>0</v>
      </c>
      <c r="O43" s="41">
        <v>0</v>
      </c>
      <c r="P43" s="42">
        <f t="shared" si="26"/>
        <v>0</v>
      </c>
      <c r="Q43" s="41">
        <v>0</v>
      </c>
      <c r="R43" s="41">
        <v>0</v>
      </c>
      <c r="S43" s="41">
        <v>0</v>
      </c>
      <c r="T43" s="42">
        <f t="shared" si="27"/>
        <v>0</v>
      </c>
      <c r="U43" s="40">
        <f t="shared" si="18"/>
        <v>0</v>
      </c>
      <c r="V43" s="102"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38">
        <v>369100</v>
      </c>
      <c r="E44" s="41">
        <v>27664.71</v>
      </c>
      <c r="F44" s="41">
        <v>27664.71</v>
      </c>
      <c r="G44" s="41">
        <v>27664.71</v>
      </c>
      <c r="H44" s="42">
        <f t="shared" si="24"/>
        <v>82994.13</v>
      </c>
      <c r="I44" s="41">
        <v>36900.51</v>
      </c>
      <c r="J44" s="41">
        <v>35807.61</v>
      </c>
      <c r="K44" s="41">
        <v>31651</v>
      </c>
      <c r="L44" s="42">
        <f t="shared" si="25"/>
        <v>187353.25</v>
      </c>
      <c r="M44" s="41">
        <v>34207.599999999999</v>
      </c>
      <c r="N44" s="41">
        <v>34682.76</v>
      </c>
      <c r="O44" s="41">
        <v>36304.6</v>
      </c>
      <c r="P44" s="42">
        <f t="shared" si="26"/>
        <v>292548.21000000002</v>
      </c>
      <c r="Q44" s="41">
        <v>35563.79</v>
      </c>
      <c r="R44" s="41">
        <v>34134.629999999997</v>
      </c>
      <c r="S44" s="41">
        <v>6853.37</v>
      </c>
      <c r="T44" s="42">
        <f t="shared" si="27"/>
        <v>369100</v>
      </c>
      <c r="U44" s="40">
        <f t="shared" si="18"/>
        <v>0</v>
      </c>
      <c r="V44" s="102">
        <v>422100</v>
      </c>
    </row>
    <row r="45" spans="1:22" ht="16.5" customHeight="1">
      <c r="A45" s="91">
        <v>33</v>
      </c>
      <c r="B45" s="3">
        <v>59</v>
      </c>
      <c r="C45" s="17" t="s">
        <v>27</v>
      </c>
      <c r="D45" s="38">
        <v>6811000</v>
      </c>
      <c r="E45" s="41">
        <v>490545.36</v>
      </c>
      <c r="F45" s="41">
        <v>555088.16</v>
      </c>
      <c r="G45" s="41">
        <v>27037.86</v>
      </c>
      <c r="H45" s="42">
        <f t="shared" si="24"/>
        <v>1072671.3800000001</v>
      </c>
      <c r="I45" s="41">
        <v>694439.07</v>
      </c>
      <c r="J45" s="41">
        <v>692576.61</v>
      </c>
      <c r="K45" s="41">
        <v>693744.77</v>
      </c>
      <c r="L45" s="42">
        <f t="shared" si="25"/>
        <v>3153431.83</v>
      </c>
      <c r="M45" s="41">
        <v>676502.44</v>
      </c>
      <c r="N45" s="41">
        <v>631992.97</v>
      </c>
      <c r="O45" s="41">
        <v>626675.93000000005</v>
      </c>
      <c r="P45" s="42">
        <f t="shared" si="26"/>
        <v>5088603.17</v>
      </c>
      <c r="Q45" s="41">
        <v>662171.44999999995</v>
      </c>
      <c r="R45" s="41">
        <v>680672.04</v>
      </c>
      <c r="S45" s="41">
        <v>379553.34</v>
      </c>
      <c r="T45" s="42">
        <f t="shared" si="27"/>
        <v>6811000</v>
      </c>
      <c r="U45" s="132">
        <f t="shared" si="18"/>
        <v>0</v>
      </c>
      <c r="V45" s="102">
        <v>6811000</v>
      </c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8">+D5+D30</f>
        <v>43716551.579999998</v>
      </c>
      <c r="E46" s="43">
        <f t="shared" si="28"/>
        <v>2879188.9799999995</v>
      </c>
      <c r="F46" s="43">
        <f t="shared" si="28"/>
        <v>2493782.0999999996</v>
      </c>
      <c r="G46" s="43">
        <f t="shared" si="28"/>
        <v>1537818.88</v>
      </c>
      <c r="H46" s="43">
        <f t="shared" si="28"/>
        <v>6910789.9600000009</v>
      </c>
      <c r="I46" s="43">
        <f t="shared" si="28"/>
        <v>4935455.9700000007</v>
      </c>
      <c r="J46" s="43">
        <f t="shared" si="28"/>
        <v>3725358.5600000005</v>
      </c>
      <c r="K46" s="43">
        <f t="shared" si="28"/>
        <v>3982753.7800000003</v>
      </c>
      <c r="L46" s="43">
        <f t="shared" si="28"/>
        <v>19554358.270000003</v>
      </c>
      <c r="M46" s="43">
        <f t="shared" si="28"/>
        <v>4640284.28</v>
      </c>
      <c r="N46" s="43">
        <f t="shared" si="28"/>
        <v>3488280.8</v>
      </c>
      <c r="O46" s="43">
        <f t="shared" si="28"/>
        <v>4202748.07</v>
      </c>
      <c r="P46" s="43">
        <f t="shared" si="28"/>
        <v>31885671.420000002</v>
      </c>
      <c r="Q46" s="43">
        <f t="shared" si="28"/>
        <v>4417919.91</v>
      </c>
      <c r="R46" s="43">
        <f t="shared" si="28"/>
        <v>4026745.81</v>
      </c>
      <c r="S46" s="43">
        <f t="shared" si="28"/>
        <v>3386214.44</v>
      </c>
      <c r="T46" s="43">
        <f t="shared" si="28"/>
        <v>43716551.579999998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9">D14+D38</f>
        <v>51009943.910000004</v>
      </c>
      <c r="E47" s="43">
        <f t="shared" si="29"/>
        <v>2372253.52</v>
      </c>
      <c r="F47" s="43">
        <f t="shared" si="29"/>
        <v>2448694.89</v>
      </c>
      <c r="G47" s="43">
        <f t="shared" si="29"/>
        <v>2303342.5499999998</v>
      </c>
      <c r="H47" s="43">
        <f t="shared" si="29"/>
        <v>7124290.9600000009</v>
      </c>
      <c r="I47" s="43">
        <f t="shared" si="29"/>
        <v>5004663.6100000003</v>
      </c>
      <c r="J47" s="43">
        <f t="shared" si="29"/>
        <v>4965886.07</v>
      </c>
      <c r="K47" s="43">
        <f t="shared" si="29"/>
        <v>5002746.7700000005</v>
      </c>
      <c r="L47" s="43">
        <f t="shared" si="29"/>
        <v>22097587.41</v>
      </c>
      <c r="M47" s="43">
        <f t="shared" si="29"/>
        <v>5071350.9800000004</v>
      </c>
      <c r="N47" s="43">
        <f t="shared" si="29"/>
        <v>4383103.9400000004</v>
      </c>
      <c r="O47" s="43">
        <f t="shared" si="29"/>
        <v>4439976.6399999997</v>
      </c>
      <c r="P47" s="43">
        <f t="shared" si="29"/>
        <v>35992018.969999999</v>
      </c>
      <c r="Q47" s="43">
        <f t="shared" si="29"/>
        <v>4340657.13</v>
      </c>
      <c r="R47" s="43">
        <f t="shared" si="29"/>
        <v>4912598.0000000009</v>
      </c>
      <c r="S47" s="43">
        <f t="shared" si="29"/>
        <v>5764669.8100000005</v>
      </c>
      <c r="T47" s="43">
        <f t="shared" si="29"/>
        <v>51009943.909999996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-7293392.3300000057</v>
      </c>
      <c r="E48" s="43">
        <f t="shared" ref="E48:T48" si="30">E46-E47</f>
        <v>506935.4599999995</v>
      </c>
      <c r="F48" s="43">
        <f t="shared" si="30"/>
        <v>45087.209999999497</v>
      </c>
      <c r="G48" s="43">
        <f t="shared" si="30"/>
        <v>-765523.66999999993</v>
      </c>
      <c r="H48" s="43">
        <f t="shared" si="30"/>
        <v>-213501</v>
      </c>
      <c r="I48" s="43">
        <f t="shared" si="30"/>
        <v>-69207.639999999665</v>
      </c>
      <c r="J48" s="43">
        <f t="shared" si="30"/>
        <v>-1240527.5099999998</v>
      </c>
      <c r="K48" s="43">
        <f t="shared" si="30"/>
        <v>-1019992.9900000002</v>
      </c>
      <c r="L48" s="43">
        <f t="shared" si="30"/>
        <v>-2543229.1399999969</v>
      </c>
      <c r="M48" s="43">
        <f t="shared" si="30"/>
        <v>-431066.70000000019</v>
      </c>
      <c r="N48" s="43">
        <f t="shared" si="30"/>
        <v>-894823.1400000006</v>
      </c>
      <c r="O48" s="43">
        <f t="shared" si="30"/>
        <v>-237228.56999999937</v>
      </c>
      <c r="P48" s="43">
        <f t="shared" si="30"/>
        <v>-4106347.549999997</v>
      </c>
      <c r="Q48" s="43">
        <f t="shared" si="30"/>
        <v>77262.780000000261</v>
      </c>
      <c r="R48" s="43">
        <f t="shared" si="30"/>
        <v>-885852.19000000088</v>
      </c>
      <c r="S48" s="43">
        <f t="shared" si="30"/>
        <v>-2378455.3700000006</v>
      </c>
      <c r="T48" s="43">
        <f t="shared" si="30"/>
        <v>-7293392.3299999982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>
      <c r="A51" s="107">
        <v>34</v>
      </c>
      <c r="B51" s="108" t="s">
        <v>651</v>
      </c>
      <c r="C51" s="108"/>
      <c r="D51" s="109">
        <v>1873945.57</v>
      </c>
      <c r="E51" s="109">
        <v>1700000</v>
      </c>
      <c r="F51" s="109">
        <v>1700000</v>
      </c>
      <c r="G51" s="109">
        <v>1700000</v>
      </c>
      <c r="H51" s="110">
        <f>G51</f>
        <v>1700000</v>
      </c>
      <c r="I51" s="109">
        <v>1700000</v>
      </c>
      <c r="J51" s="109">
        <v>1700000</v>
      </c>
      <c r="K51" s="109">
        <v>1700000</v>
      </c>
      <c r="L51" s="110">
        <f>K51</f>
        <v>1700000</v>
      </c>
      <c r="M51" s="109">
        <v>1700000</v>
      </c>
      <c r="N51" s="109">
        <v>1700000</v>
      </c>
      <c r="O51" s="109">
        <v>1700000</v>
      </c>
      <c r="P51" s="110">
        <f>O51</f>
        <v>1700000</v>
      </c>
      <c r="Q51" s="109">
        <v>1700000</v>
      </c>
      <c r="R51" s="109">
        <v>1700000</v>
      </c>
      <c r="S51" s="111"/>
      <c r="T51" s="111"/>
      <c r="U51" s="112"/>
      <c r="V51" s="113"/>
    </row>
    <row r="52" spans="1:22" s="11" customFormat="1">
      <c r="D52" s="12"/>
      <c r="E52" s="12"/>
      <c r="F52" s="12"/>
      <c r="G52" s="12"/>
      <c r="H52" s="12"/>
      <c r="I52" s="12"/>
      <c r="J52" s="12"/>
    </row>
    <row r="53" spans="1:22" s="10" customFormat="1">
      <c r="D53" s="13"/>
      <c r="E53" s="23"/>
      <c r="F53" s="23"/>
      <c r="G53" s="23"/>
      <c r="H53" s="14"/>
      <c r="I53" s="13"/>
      <c r="J53" s="13"/>
    </row>
  </sheetData>
  <sheetProtection algorithmName="SHA-512" hashValue="/CUHjrCLgGliZx60i0fzXQMHISMgzeHRv5EwYVLApV7C0JWYjwFRNzqWFKgFYF6yNXCe1Fo5+2brOddRdVrxPw==" saltValue="ogjgm+PBVyUd48L4h8JCJ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13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 xr:uid="{2AD9D71F-9C16-4EF3-B3D3-3ED1922BB2FC}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 xr:uid="{7C8D91F0-6DAC-41CC-AC7A-F02AF1B65AFA}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 xr:uid="{5785177B-537D-46B3-9290-A4F7A587A3C4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3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 xr:uid="{F8C3C878-D43A-4E71-BF17-DB8D4CFA43E7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C06C-4E2E-4B6F-A43A-9082CD7D08D8}">
  <sheetPr>
    <tabColor theme="8" tint="-0.249977111117893"/>
  </sheetPr>
  <dimension ref="A1:A6"/>
  <sheetViews>
    <sheetView workbookViewId="0">
      <selection activeCell="G31" sqref="G31"/>
    </sheetView>
  </sheetViews>
  <sheetFormatPr defaultRowHeight="14.4"/>
  <sheetData>
    <row r="1" spans="1:1">
      <c r="A1" t="s">
        <v>652</v>
      </c>
    </row>
    <row r="2" spans="1:1">
      <c r="A2">
        <v>2026</v>
      </c>
    </row>
    <row r="3" spans="1:1">
      <c r="A3">
        <v>2027</v>
      </c>
    </row>
    <row r="4" spans="1:1">
      <c r="A4">
        <v>2028</v>
      </c>
    </row>
    <row r="5" spans="1:1">
      <c r="A5">
        <v>2029</v>
      </c>
    </row>
    <row r="6" spans="1:1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Q8" sqref="Q8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55468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9" t="s">
        <v>643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7795669.6899999995</v>
      </c>
      <c r="E5" s="35">
        <f t="shared" si="0"/>
        <v>162944.25</v>
      </c>
      <c r="F5" s="35">
        <f t="shared" si="0"/>
        <v>75076.05</v>
      </c>
      <c r="G5" s="35">
        <f t="shared" si="0"/>
        <v>659069.72</v>
      </c>
      <c r="H5" s="35">
        <f t="shared" si="0"/>
        <v>897090.02</v>
      </c>
      <c r="I5" s="35">
        <f t="shared" si="0"/>
        <v>722178.4</v>
      </c>
      <c r="J5" s="35">
        <f t="shared" si="0"/>
        <v>274322.21000000002</v>
      </c>
      <c r="K5" s="35">
        <f t="shared" si="0"/>
        <v>541018.52999999991</v>
      </c>
      <c r="L5" s="35">
        <f t="shared" si="0"/>
        <v>2434609.1599999997</v>
      </c>
      <c r="M5" s="35">
        <f t="shared" si="0"/>
        <v>371498.57</v>
      </c>
      <c r="N5" s="35">
        <f t="shared" si="0"/>
        <v>2085846.93</v>
      </c>
      <c r="O5" s="35">
        <f t="shared" si="0"/>
        <v>466977.36</v>
      </c>
      <c r="P5" s="35">
        <f t="shared" si="0"/>
        <v>5358932.0199999996</v>
      </c>
      <c r="Q5" s="35">
        <f t="shared" si="0"/>
        <v>363778.27</v>
      </c>
      <c r="R5" s="35">
        <f t="shared" si="0"/>
        <v>274322.21000000002</v>
      </c>
      <c r="S5" s="35">
        <f t="shared" si="0"/>
        <v>1798637.19</v>
      </c>
      <c r="T5" s="35">
        <f t="shared" si="0"/>
        <v>7795669.6899999995</v>
      </c>
      <c r="U5" s="35">
        <f>D5-T5</f>
        <v>0</v>
      </c>
      <c r="V5" s="90">
        <f>SUM(V6:V13)</f>
        <v>7310795.6400000006</v>
      </c>
    </row>
    <row r="6" spans="1:22" ht="16.5" customHeight="1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5">
        <f>'Σ1.2.1. ΠΔΕ Εθνικό'!E6+'Σ1.2.2. ΠΔΕ Συγχρημ.'!E6+'Σ1.2.3. ΤΑΑ'!E6+'Σ1.2.4. Πράσινο Ταμείο'!E6+'Σ1.2.5. ΑΝΤΩΝΗΣ ΤΡΙΤΣΗΣ'!E6</f>
        <v>0</v>
      </c>
      <c r="F6" s="135">
        <f>'Σ1.2.1. ΠΔΕ Εθνικό'!F6+'Σ1.2.2. ΠΔΕ Συγχρημ.'!F6+'Σ1.2.3. ΤΑΑ'!F6+'Σ1.2.4. Πράσινο Ταμείο'!F6+'Σ1.2.5. ΑΝΤΩΝΗΣ ΤΡΙΤΣΗΣ'!F6</f>
        <v>0</v>
      </c>
      <c r="G6" s="135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5">
        <f>'Σ1.2.1. ΠΔΕ Εθνικό'!I6+'Σ1.2.2. ΠΔΕ Συγχρημ.'!I6+'Σ1.2.3. ΤΑΑ'!I6+'Σ1.2.4. Πράσινο Ταμείο'!I6+'Σ1.2.5. ΑΝΤΩΝΗΣ ΤΡΙΤΣΗΣ'!I6</f>
        <v>0</v>
      </c>
      <c r="J6" s="135">
        <f>'Σ1.2.1. ΠΔΕ Εθνικό'!J6+'Σ1.2.2. ΠΔΕ Συγχρημ.'!J6+'Σ1.2.3. ΤΑΑ'!J6+'Σ1.2.4. Πράσινο Ταμείο'!J6+'Σ1.2.5. ΑΝΤΩΝΗΣ ΤΡΙΤΣΗΣ'!J6</f>
        <v>0</v>
      </c>
      <c r="K6" s="135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5">
        <f>'Σ1.2.1. ΠΔΕ Εθνικό'!M6+'Σ1.2.2. ΠΔΕ Συγχρημ.'!M6+'Σ1.2.3. ΤΑΑ'!M6+'Σ1.2.4. Πράσινο Ταμείο'!M6+'Σ1.2.5. ΑΝΤΩΝΗΣ ΤΡΙΤΣΗΣ'!M6</f>
        <v>0</v>
      </c>
      <c r="N6" s="135">
        <f>'Σ1.2.1. ΠΔΕ Εθνικό'!N6+'Σ1.2.2. ΠΔΕ Συγχρημ.'!N6+'Σ1.2.3. ΤΑΑ'!N6+'Σ1.2.4. Πράσινο Ταμείο'!N6+'Σ1.2.5. ΑΝΤΩΝΗΣ ΤΡΙΤΣΗΣ'!N6</f>
        <v>0</v>
      </c>
      <c r="O6" s="135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5">
        <f>'Σ1.2.1. ΠΔΕ Εθνικό'!Q6+'Σ1.2.2. ΠΔΕ Συγχρημ.'!Q6+'Σ1.2.3. ΤΑΑ'!Q6+'Σ1.2.4. Πράσινο Ταμείο'!Q6+'Σ1.2.5. ΑΝΤΩΝΗΣ ΤΡΙΤΣΗΣ'!Q6</f>
        <v>0</v>
      </c>
      <c r="R6" s="135">
        <f>'Σ1.2.1. ΠΔΕ Εθνικό'!R6+'Σ1.2.2. ΠΔΕ Συγχρημ.'!R6+'Σ1.2.3. ΤΑΑ'!R6+'Σ1.2.4. Πράσινο Ταμείο'!R6+'Σ1.2.5. ΑΝΤΩΝΗΣ ΤΡΙΤΣΗΣ'!R6</f>
        <v>0</v>
      </c>
      <c r="S6" s="135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5">
        <f>'Σ1.2.1. ΠΔΕ Εθνικό'!E7+'Σ1.2.2. ΠΔΕ Συγχρημ.'!E7+'Σ1.2.3. ΤΑΑ'!E7+'Σ1.2.4. Πράσινο Ταμείο'!E7+'Σ1.2.5. ΑΝΤΩΝΗΣ ΤΡΙΤΣΗΣ'!E7</f>
        <v>0</v>
      </c>
      <c r="F7" s="135">
        <f>'Σ1.2.1. ΠΔΕ Εθνικό'!F7+'Σ1.2.2. ΠΔΕ Συγχρημ.'!F7+'Σ1.2.3. ΤΑΑ'!F7+'Σ1.2.4. Πράσινο Ταμείο'!F7+'Σ1.2.5. ΑΝΤΩΝΗΣ ΤΡΙΤΣΗΣ'!F7</f>
        <v>0</v>
      </c>
      <c r="G7" s="135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5">
        <f>'Σ1.2.1. ΠΔΕ Εθνικό'!I7+'Σ1.2.2. ΠΔΕ Συγχρημ.'!I7+'Σ1.2.3. ΤΑΑ'!I7+'Σ1.2.4. Πράσινο Ταμείο'!I7+'Σ1.2.5. ΑΝΤΩΝΗΣ ΤΡΙΤΣΗΣ'!I7</f>
        <v>0</v>
      </c>
      <c r="J7" s="135">
        <f>'Σ1.2.1. ΠΔΕ Εθνικό'!J7+'Σ1.2.2. ΠΔΕ Συγχρημ.'!J7+'Σ1.2.3. ΤΑΑ'!J7+'Σ1.2.4. Πράσινο Ταμείο'!J7+'Σ1.2.5. ΑΝΤΩΝΗΣ ΤΡΙΤΣΗΣ'!J7</f>
        <v>0</v>
      </c>
      <c r="K7" s="135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5">
        <f>'Σ1.2.1. ΠΔΕ Εθνικό'!M7+'Σ1.2.2. ΠΔΕ Συγχρημ.'!M7+'Σ1.2.3. ΤΑΑ'!M7+'Σ1.2.4. Πράσινο Ταμείο'!M7+'Σ1.2.5. ΑΝΤΩΝΗΣ ΤΡΙΤΣΗΣ'!M7</f>
        <v>0</v>
      </c>
      <c r="N7" s="135">
        <f>'Σ1.2.1. ΠΔΕ Εθνικό'!N7+'Σ1.2.2. ΠΔΕ Συγχρημ.'!N7+'Σ1.2.3. ΤΑΑ'!N7+'Σ1.2.4. Πράσινο Ταμείο'!N7+'Σ1.2.5. ΑΝΤΩΝΗΣ ΤΡΙΤΣΗΣ'!N7</f>
        <v>0</v>
      </c>
      <c r="O7" s="135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5">
        <f>'Σ1.2.1. ΠΔΕ Εθνικό'!Q7+'Σ1.2.2. ΠΔΕ Συγχρημ.'!Q7+'Σ1.2.3. ΤΑΑ'!Q7+'Σ1.2.4. Πράσινο Ταμείο'!Q7+'Σ1.2.5. ΑΝΤΩΝΗΣ ΤΡΙΤΣΗΣ'!Q7</f>
        <v>0</v>
      </c>
      <c r="R7" s="135">
        <f>'Σ1.2.1. ΠΔΕ Εθνικό'!R7+'Σ1.2.2. ΠΔΕ Συγχρημ.'!R7+'Σ1.2.3. ΤΑΑ'!R7+'Σ1.2.4. Πράσινο Ταμείο'!R7+'Σ1.2.5. ΑΝΤΩΝΗΣ ΤΡΙΤΣΗΣ'!R7</f>
        <v>0</v>
      </c>
      <c r="S7" s="135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7795669.6899999995</v>
      </c>
      <c r="E8" s="135">
        <f>'Σ1.2.1. ΠΔΕ Εθνικό'!E8+'Σ1.2.2. ΠΔΕ Συγχρημ.'!E8+'Σ1.2.3. ΤΑΑ'!E8+'Σ1.2.4. Πράσινο Ταμείο'!E8+'Σ1.2.5. ΑΝΤΩΝΗΣ ΤΡΙΤΣΗΣ'!E8</f>
        <v>162944.25</v>
      </c>
      <c r="F8" s="135">
        <f>'Σ1.2.1. ΠΔΕ Εθνικό'!F8+'Σ1.2.2. ΠΔΕ Συγχρημ.'!F8+'Σ1.2.3. ΤΑΑ'!F8+'Σ1.2.4. Πράσινο Ταμείο'!F8+'Σ1.2.5. ΑΝΤΩΝΗΣ ΤΡΙΤΣΗΣ'!F8</f>
        <v>75076.05</v>
      </c>
      <c r="G8" s="135">
        <f>'Σ1.2.1. ΠΔΕ Εθνικό'!G8+'Σ1.2.2. ΠΔΕ Συγχρημ.'!G8+'Σ1.2.3. ΤΑΑ'!G8+'Σ1.2.4. Πράσινο Ταμείο'!G8+'Σ1.2.5. ΑΝΤΩΝΗΣ ΤΡΙΤΣΗΣ'!G8</f>
        <v>659069.72</v>
      </c>
      <c r="H8" s="37">
        <f t="shared" si="2"/>
        <v>897090.02</v>
      </c>
      <c r="I8" s="135">
        <f>'Σ1.2.1. ΠΔΕ Εθνικό'!I8+'Σ1.2.2. ΠΔΕ Συγχρημ.'!I8+'Σ1.2.3. ΤΑΑ'!I8+'Σ1.2.4. Πράσινο Ταμείο'!I8+'Σ1.2.5. ΑΝΤΩΝΗΣ ΤΡΙΤΣΗΣ'!I8</f>
        <v>722178.4</v>
      </c>
      <c r="J8" s="135">
        <f>'Σ1.2.1. ΠΔΕ Εθνικό'!J8+'Σ1.2.2. ΠΔΕ Συγχρημ.'!J8+'Σ1.2.3. ΤΑΑ'!J8+'Σ1.2.4. Πράσινο Ταμείο'!J8+'Σ1.2.5. ΑΝΤΩΝΗΣ ΤΡΙΤΣΗΣ'!J8</f>
        <v>274322.21000000002</v>
      </c>
      <c r="K8" s="135">
        <f>'Σ1.2.1. ΠΔΕ Εθνικό'!K8+'Σ1.2.2. ΠΔΕ Συγχρημ.'!K8+'Σ1.2.3. ΤΑΑ'!K8+'Σ1.2.4. Πράσινο Ταμείο'!K8+'Σ1.2.5. ΑΝΤΩΝΗΣ ΤΡΙΤΣΗΣ'!K8</f>
        <v>541018.52999999991</v>
      </c>
      <c r="L8" s="37">
        <f t="shared" si="3"/>
        <v>2434609.1599999997</v>
      </c>
      <c r="M8" s="135">
        <f>'Σ1.2.1. ΠΔΕ Εθνικό'!M8+'Σ1.2.2. ΠΔΕ Συγχρημ.'!M8+'Σ1.2.3. ΤΑΑ'!M8+'Σ1.2.4. Πράσινο Ταμείο'!M8+'Σ1.2.5. ΑΝΤΩΝΗΣ ΤΡΙΤΣΗΣ'!M8</f>
        <v>371498.57</v>
      </c>
      <c r="N8" s="135">
        <f>'Σ1.2.1. ΠΔΕ Εθνικό'!N8+'Σ1.2.2. ΠΔΕ Συγχρημ.'!N8+'Σ1.2.3. ΤΑΑ'!N8+'Σ1.2.4. Πράσινο Ταμείο'!N8+'Σ1.2.5. ΑΝΤΩΝΗΣ ΤΡΙΤΣΗΣ'!N8</f>
        <v>2085846.93</v>
      </c>
      <c r="O8" s="135">
        <f>'Σ1.2.1. ΠΔΕ Εθνικό'!O8+'Σ1.2.2. ΠΔΕ Συγχρημ.'!O8+'Σ1.2.3. ΤΑΑ'!O8+'Σ1.2.4. Πράσινο Ταμείο'!O8+'Σ1.2.5. ΑΝΤΩΝΗΣ ΤΡΙΤΣΗΣ'!O8</f>
        <v>466977.36</v>
      </c>
      <c r="P8" s="37">
        <f t="shared" si="4"/>
        <v>5358932.0199999996</v>
      </c>
      <c r="Q8" s="135">
        <f>'Σ1.2.1. ΠΔΕ Εθνικό'!Q8+'Σ1.2.2. ΠΔΕ Συγχρημ.'!Q8+'Σ1.2.3. ΤΑΑ'!Q8+'Σ1.2.4. Πράσινο Ταμείο'!Q8+'Σ1.2.5. ΑΝΤΩΝΗΣ ΤΡΙΤΣΗΣ'!Q8</f>
        <v>363778.27</v>
      </c>
      <c r="R8" s="135">
        <f>'Σ1.2.1. ΠΔΕ Εθνικό'!R8+'Σ1.2.2. ΠΔΕ Συγχρημ.'!R8+'Σ1.2.3. ΤΑΑ'!R8+'Σ1.2.4. Πράσινο Ταμείο'!R8+'Σ1.2.5. ΑΝΤΩΝΗΣ ΤΡΙΤΣΗΣ'!R8</f>
        <v>274322.21000000002</v>
      </c>
      <c r="S8" s="135">
        <f>'Σ1.2.1. ΠΔΕ Εθνικό'!S8+'Σ1.2.2. ΠΔΕ Συγχρημ.'!S8+'Σ1.2.3. ΤΑΑ'!S8+'Σ1.2.4. Πράσινο Ταμείο'!S8+'Σ1.2.5. ΑΝΤΩΝΗΣ ΤΡΙΤΣΗΣ'!S8</f>
        <v>1798637.19</v>
      </c>
      <c r="T8" s="37">
        <f t="shared" si="5"/>
        <v>7795669.6899999995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7310795.6400000006</v>
      </c>
    </row>
    <row r="9" spans="1:22" ht="16.5" customHeight="1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5">
        <f>'Σ1.2.1. ΠΔΕ Εθνικό'!E9+'Σ1.2.2. ΠΔΕ Συγχρημ.'!E9+'Σ1.2.3. ΤΑΑ'!E9+'Σ1.2.4. Πράσινο Ταμείο'!E9+'Σ1.2.5. ΑΝΤΩΝΗΣ ΤΡΙΤΣΗΣ'!E9</f>
        <v>0</v>
      </c>
      <c r="F9" s="135">
        <f>'Σ1.2.1. ΠΔΕ Εθνικό'!F9+'Σ1.2.2. ΠΔΕ Συγχρημ.'!F9+'Σ1.2.3. ΤΑΑ'!F9+'Σ1.2.4. Πράσινο Ταμείο'!F9+'Σ1.2.5. ΑΝΤΩΝΗΣ ΤΡΙΤΣΗΣ'!F9</f>
        <v>0</v>
      </c>
      <c r="G9" s="135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5">
        <f>'Σ1.2.1. ΠΔΕ Εθνικό'!I9+'Σ1.2.2. ΠΔΕ Συγχρημ.'!I9+'Σ1.2.3. ΤΑΑ'!I9+'Σ1.2.4. Πράσινο Ταμείο'!I9+'Σ1.2.5. ΑΝΤΩΝΗΣ ΤΡΙΤΣΗΣ'!I9</f>
        <v>0</v>
      </c>
      <c r="J9" s="135">
        <f>'Σ1.2.1. ΠΔΕ Εθνικό'!J9+'Σ1.2.2. ΠΔΕ Συγχρημ.'!J9+'Σ1.2.3. ΤΑΑ'!J9+'Σ1.2.4. Πράσινο Ταμείο'!J9+'Σ1.2.5. ΑΝΤΩΝΗΣ ΤΡΙΤΣΗΣ'!J9</f>
        <v>0</v>
      </c>
      <c r="K9" s="135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5">
        <f>'Σ1.2.1. ΠΔΕ Εθνικό'!M9+'Σ1.2.2. ΠΔΕ Συγχρημ.'!M9+'Σ1.2.3. ΤΑΑ'!M9+'Σ1.2.4. Πράσινο Ταμείο'!M9+'Σ1.2.5. ΑΝΤΩΝΗΣ ΤΡΙΤΣΗΣ'!M9</f>
        <v>0</v>
      </c>
      <c r="N9" s="135">
        <f>'Σ1.2.1. ΠΔΕ Εθνικό'!N9+'Σ1.2.2. ΠΔΕ Συγχρημ.'!N9+'Σ1.2.3. ΤΑΑ'!N9+'Σ1.2.4. Πράσινο Ταμείο'!N9+'Σ1.2.5. ΑΝΤΩΝΗΣ ΤΡΙΤΣΗΣ'!N9</f>
        <v>0</v>
      </c>
      <c r="O9" s="135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5">
        <f>'Σ1.2.1. ΠΔΕ Εθνικό'!Q9+'Σ1.2.2. ΠΔΕ Συγχρημ.'!Q9+'Σ1.2.3. ΤΑΑ'!Q9+'Σ1.2.4. Πράσινο Ταμείο'!Q9+'Σ1.2.5. ΑΝΤΩΝΗΣ ΤΡΙΤΣΗΣ'!Q9</f>
        <v>0</v>
      </c>
      <c r="R9" s="135">
        <f>'Σ1.2.1. ΠΔΕ Εθνικό'!R9+'Σ1.2.2. ΠΔΕ Συγχρημ.'!R9+'Σ1.2.3. ΤΑΑ'!R9+'Σ1.2.4. Πράσινο Ταμείο'!R9+'Σ1.2.5. ΑΝΤΩΝΗΣ ΤΡΙΤΣΗΣ'!R9</f>
        <v>0</v>
      </c>
      <c r="S9" s="135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0</v>
      </c>
      <c r="E10" s="135">
        <f>'Σ1.2.1. ΠΔΕ Εθνικό'!E10+'Σ1.2.2. ΠΔΕ Συγχρημ.'!E10+'Σ1.2.3. ΤΑΑ'!E10+'Σ1.2.4. Πράσινο Ταμείο'!E10+'Σ1.2.5. ΑΝΤΩΝΗΣ ΤΡΙΤΣΗΣ'!E10</f>
        <v>0</v>
      </c>
      <c r="F10" s="135">
        <f>'Σ1.2.1. ΠΔΕ Εθνικό'!F10+'Σ1.2.2. ΠΔΕ Συγχρημ.'!F10+'Σ1.2.3. ΤΑΑ'!F10+'Σ1.2.4. Πράσινο Ταμείο'!F10+'Σ1.2.5. ΑΝΤΩΝΗΣ ΤΡΙΤΣΗΣ'!F10</f>
        <v>0</v>
      </c>
      <c r="G10" s="135">
        <f>'Σ1.2.1. ΠΔΕ Εθνικό'!G10+'Σ1.2.2. ΠΔΕ Συγχρημ.'!G10+'Σ1.2.3. ΤΑΑ'!G10+'Σ1.2.4. Πράσινο Ταμείο'!G10+'Σ1.2.5. ΑΝΤΩΝΗΣ ΤΡΙΤΣΗΣ'!G10</f>
        <v>0</v>
      </c>
      <c r="H10" s="37">
        <f t="shared" si="2"/>
        <v>0</v>
      </c>
      <c r="I10" s="135">
        <f>'Σ1.2.1. ΠΔΕ Εθνικό'!I10+'Σ1.2.2. ΠΔΕ Συγχρημ.'!I10+'Σ1.2.3. ΤΑΑ'!I10+'Σ1.2.4. Πράσινο Ταμείο'!I10+'Σ1.2.5. ΑΝΤΩΝΗΣ ΤΡΙΤΣΗΣ'!I10</f>
        <v>0</v>
      </c>
      <c r="J10" s="135">
        <f>'Σ1.2.1. ΠΔΕ Εθνικό'!J10+'Σ1.2.2. ΠΔΕ Συγχρημ.'!J10+'Σ1.2.3. ΤΑΑ'!J10+'Σ1.2.4. Πράσινο Ταμείο'!J10+'Σ1.2.5. ΑΝΤΩΝΗΣ ΤΡΙΤΣΗΣ'!J10</f>
        <v>0</v>
      </c>
      <c r="K10" s="135">
        <f>'Σ1.2.1. ΠΔΕ Εθνικό'!K10+'Σ1.2.2. ΠΔΕ Συγχρημ.'!K10+'Σ1.2.3. ΤΑΑ'!K10+'Σ1.2.4. Πράσινο Ταμείο'!K10+'Σ1.2.5. ΑΝΤΩΝΗΣ ΤΡΙΤΣΗΣ'!K10</f>
        <v>0</v>
      </c>
      <c r="L10" s="37">
        <f t="shared" si="3"/>
        <v>0</v>
      </c>
      <c r="M10" s="135">
        <f>'Σ1.2.1. ΠΔΕ Εθνικό'!M10+'Σ1.2.2. ΠΔΕ Συγχρημ.'!M10+'Σ1.2.3. ΤΑΑ'!M10+'Σ1.2.4. Πράσινο Ταμείο'!M10+'Σ1.2.5. ΑΝΤΩΝΗΣ ΤΡΙΤΣΗΣ'!M10</f>
        <v>0</v>
      </c>
      <c r="N10" s="135">
        <f>'Σ1.2.1. ΠΔΕ Εθνικό'!N10+'Σ1.2.2. ΠΔΕ Συγχρημ.'!N10+'Σ1.2.3. ΤΑΑ'!N10+'Σ1.2.4. Πράσινο Ταμείο'!N10+'Σ1.2.5. ΑΝΤΩΝΗΣ ΤΡΙΤΣΗΣ'!N10</f>
        <v>0</v>
      </c>
      <c r="O10" s="135">
        <f>'Σ1.2.1. ΠΔΕ Εθνικό'!O10+'Σ1.2.2. ΠΔΕ Συγχρημ.'!O10+'Σ1.2.3. ΤΑΑ'!O10+'Σ1.2.4. Πράσινο Ταμείο'!O10+'Σ1.2.5. ΑΝΤΩΝΗΣ ΤΡΙΤΣΗΣ'!O10</f>
        <v>0</v>
      </c>
      <c r="P10" s="37">
        <f t="shared" si="4"/>
        <v>0</v>
      </c>
      <c r="Q10" s="135">
        <f>'Σ1.2.1. ΠΔΕ Εθνικό'!Q10+'Σ1.2.2. ΠΔΕ Συγχρημ.'!Q10+'Σ1.2.3. ΤΑΑ'!Q10+'Σ1.2.4. Πράσινο Ταμείο'!Q10+'Σ1.2.5. ΑΝΤΩΝΗΣ ΤΡΙΤΣΗΣ'!Q10</f>
        <v>0</v>
      </c>
      <c r="R10" s="135">
        <f>'Σ1.2.1. ΠΔΕ Εθνικό'!R10+'Σ1.2.2. ΠΔΕ Συγχρημ.'!R10+'Σ1.2.3. ΤΑΑ'!R10+'Σ1.2.4. Πράσινο Ταμείο'!R10+'Σ1.2.5. ΑΝΤΩΝΗΣ ΤΡΙΤΣΗΣ'!R10</f>
        <v>0</v>
      </c>
      <c r="S10" s="135">
        <f>'Σ1.2.1. ΠΔΕ Εθνικό'!S10+'Σ1.2.2. ΠΔΕ Συγχρημ.'!S10+'Σ1.2.3. ΤΑΑ'!S10+'Σ1.2.4. Πράσινο Ταμείο'!S10+'Σ1.2.5. ΑΝΤΩΝΗΣ ΤΡΙΤΣΗΣ'!S10</f>
        <v>0</v>
      </c>
      <c r="T10" s="37">
        <f t="shared" si="5"/>
        <v>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5">
        <f>'Σ1.2.1. ΠΔΕ Εθνικό'!E11+'Σ1.2.2. ΠΔΕ Συγχρημ.'!E11+'Σ1.2.3. ΤΑΑ'!E11+'Σ1.2.4. Πράσινο Ταμείο'!E11+'Σ1.2.5. ΑΝΤΩΝΗΣ ΤΡΙΤΣΗΣ'!E11</f>
        <v>0</v>
      </c>
      <c r="F11" s="135">
        <f>'Σ1.2.1. ΠΔΕ Εθνικό'!F11+'Σ1.2.2. ΠΔΕ Συγχρημ.'!F11+'Σ1.2.3. ΤΑΑ'!F11+'Σ1.2.4. Πράσινο Ταμείο'!F11+'Σ1.2.5. ΑΝΤΩΝΗΣ ΤΡΙΤΣΗΣ'!F11</f>
        <v>0</v>
      </c>
      <c r="G11" s="135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5">
        <f>'Σ1.2.1. ΠΔΕ Εθνικό'!I11+'Σ1.2.2. ΠΔΕ Συγχρημ.'!I11+'Σ1.2.3. ΤΑΑ'!I11+'Σ1.2.4. Πράσινο Ταμείο'!I11+'Σ1.2.5. ΑΝΤΩΝΗΣ ΤΡΙΤΣΗΣ'!I11</f>
        <v>0</v>
      </c>
      <c r="J11" s="135">
        <f>'Σ1.2.1. ΠΔΕ Εθνικό'!J11+'Σ1.2.2. ΠΔΕ Συγχρημ.'!J11+'Σ1.2.3. ΤΑΑ'!J11+'Σ1.2.4. Πράσινο Ταμείο'!J11+'Σ1.2.5. ΑΝΤΩΝΗΣ ΤΡΙΤΣΗΣ'!J11</f>
        <v>0</v>
      </c>
      <c r="K11" s="135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5">
        <f>'Σ1.2.1. ΠΔΕ Εθνικό'!M11+'Σ1.2.2. ΠΔΕ Συγχρημ.'!M11+'Σ1.2.3. ΤΑΑ'!M11+'Σ1.2.4. Πράσινο Ταμείο'!M11+'Σ1.2.5. ΑΝΤΩΝΗΣ ΤΡΙΤΣΗΣ'!M11</f>
        <v>0</v>
      </c>
      <c r="N11" s="135">
        <f>'Σ1.2.1. ΠΔΕ Εθνικό'!N11+'Σ1.2.2. ΠΔΕ Συγχρημ.'!N11+'Σ1.2.3. ΤΑΑ'!N11+'Σ1.2.4. Πράσινο Ταμείο'!N11+'Σ1.2.5. ΑΝΤΩΝΗΣ ΤΡΙΤΣΗΣ'!N11</f>
        <v>0</v>
      </c>
      <c r="O11" s="135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5">
        <f>'Σ1.2.1. ΠΔΕ Εθνικό'!Q11+'Σ1.2.2. ΠΔΕ Συγχρημ.'!Q11+'Σ1.2.3. ΤΑΑ'!Q11+'Σ1.2.4. Πράσινο Ταμείο'!Q11+'Σ1.2.5. ΑΝΤΩΝΗΣ ΤΡΙΤΣΗΣ'!Q11</f>
        <v>0</v>
      </c>
      <c r="R11" s="135">
        <f>'Σ1.2.1. ΠΔΕ Εθνικό'!R11+'Σ1.2.2. ΠΔΕ Συγχρημ.'!R11+'Σ1.2.3. ΤΑΑ'!R11+'Σ1.2.4. Πράσινο Ταμείο'!R11+'Σ1.2.5. ΑΝΤΩΝΗΣ ΤΡΙΤΣΗΣ'!R11</f>
        <v>0</v>
      </c>
      <c r="S11" s="135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5">
        <f>'Σ1.2.1. ΠΔΕ Εθνικό'!E12+'Σ1.2.2. ΠΔΕ Συγχρημ.'!E12+'Σ1.2.3. ΤΑΑ'!E12+'Σ1.2.4. Πράσινο Ταμείο'!E12+'Σ1.2.5. ΑΝΤΩΝΗΣ ΤΡΙΤΣΗΣ'!E12</f>
        <v>0</v>
      </c>
      <c r="F12" s="135">
        <f>'Σ1.2.1. ΠΔΕ Εθνικό'!F12+'Σ1.2.2. ΠΔΕ Συγχρημ.'!F12+'Σ1.2.3. ΤΑΑ'!F12+'Σ1.2.4. Πράσινο Ταμείο'!F12+'Σ1.2.5. ΑΝΤΩΝΗΣ ΤΡΙΤΣΗΣ'!F12</f>
        <v>0</v>
      </c>
      <c r="G12" s="135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5">
        <f>'Σ1.2.1. ΠΔΕ Εθνικό'!I12+'Σ1.2.2. ΠΔΕ Συγχρημ.'!I12+'Σ1.2.3. ΤΑΑ'!I12+'Σ1.2.4. Πράσινο Ταμείο'!I12+'Σ1.2.5. ΑΝΤΩΝΗΣ ΤΡΙΤΣΗΣ'!I12</f>
        <v>0</v>
      </c>
      <c r="J12" s="135">
        <f>'Σ1.2.1. ΠΔΕ Εθνικό'!J12+'Σ1.2.2. ΠΔΕ Συγχρημ.'!J12+'Σ1.2.3. ΤΑΑ'!J12+'Σ1.2.4. Πράσινο Ταμείο'!J12+'Σ1.2.5. ΑΝΤΩΝΗΣ ΤΡΙΤΣΗΣ'!J12</f>
        <v>0</v>
      </c>
      <c r="K12" s="135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5">
        <f>'Σ1.2.1. ΠΔΕ Εθνικό'!M12+'Σ1.2.2. ΠΔΕ Συγχρημ.'!M12+'Σ1.2.3. ΤΑΑ'!M12+'Σ1.2.4. Πράσινο Ταμείο'!M12+'Σ1.2.5. ΑΝΤΩΝΗΣ ΤΡΙΤΣΗΣ'!M12</f>
        <v>0</v>
      </c>
      <c r="N12" s="135">
        <f>'Σ1.2.1. ΠΔΕ Εθνικό'!N12+'Σ1.2.2. ΠΔΕ Συγχρημ.'!N12+'Σ1.2.3. ΤΑΑ'!N12+'Σ1.2.4. Πράσινο Ταμείο'!N12+'Σ1.2.5. ΑΝΤΩΝΗΣ ΤΡΙΤΣΗΣ'!N12</f>
        <v>0</v>
      </c>
      <c r="O12" s="135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5">
        <f>'Σ1.2.1. ΠΔΕ Εθνικό'!Q12+'Σ1.2.2. ΠΔΕ Συγχρημ.'!Q12+'Σ1.2.3. ΤΑΑ'!Q12+'Σ1.2.4. Πράσινο Ταμείο'!Q12+'Σ1.2.5. ΑΝΤΩΝΗΣ ΤΡΙΤΣΗΣ'!Q12</f>
        <v>0</v>
      </c>
      <c r="R12" s="135">
        <f>'Σ1.2.1. ΠΔΕ Εθνικό'!R12+'Σ1.2.2. ΠΔΕ Συγχρημ.'!R12+'Σ1.2.3. ΤΑΑ'!R12+'Σ1.2.4. Πράσινο Ταμείο'!R12+'Σ1.2.5. ΑΝΤΩΝΗΣ ΤΡΙΤΣΗΣ'!R12</f>
        <v>0</v>
      </c>
      <c r="S12" s="135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5">
        <f>'Σ1.2.1. ΠΔΕ Εθνικό'!E13+'Σ1.2.2. ΠΔΕ Συγχρημ.'!E13+'Σ1.2.3. ΤΑΑ'!E13+'Σ1.2.4. Πράσινο Ταμείο'!E13+'Σ1.2.5. ΑΝΤΩΝΗΣ ΤΡΙΤΣΗΣ'!E13</f>
        <v>0</v>
      </c>
      <c r="F13" s="135">
        <f>'Σ1.2.1. ΠΔΕ Εθνικό'!F13+'Σ1.2.2. ΠΔΕ Συγχρημ.'!F13+'Σ1.2.3. ΤΑΑ'!F13+'Σ1.2.4. Πράσινο Ταμείο'!F13+'Σ1.2.5. ΑΝΤΩΝΗΣ ΤΡΙΤΣΗΣ'!F13</f>
        <v>0</v>
      </c>
      <c r="G13" s="135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5">
        <f>'Σ1.2.1. ΠΔΕ Εθνικό'!I13+'Σ1.2.2. ΠΔΕ Συγχρημ.'!I13+'Σ1.2.3. ΤΑΑ'!I13+'Σ1.2.4. Πράσινο Ταμείο'!I13+'Σ1.2.5. ΑΝΤΩΝΗΣ ΤΡΙΤΣΗΣ'!I13</f>
        <v>0</v>
      </c>
      <c r="J13" s="135">
        <f>'Σ1.2.1. ΠΔΕ Εθνικό'!J13+'Σ1.2.2. ΠΔΕ Συγχρημ.'!J13+'Σ1.2.3. ΤΑΑ'!J13+'Σ1.2.4. Πράσινο Ταμείο'!J13+'Σ1.2.5. ΑΝΤΩΝΗΣ ΤΡΙΤΣΗΣ'!J13</f>
        <v>0</v>
      </c>
      <c r="K13" s="135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5">
        <f>'Σ1.2.1. ΠΔΕ Εθνικό'!M13+'Σ1.2.2. ΠΔΕ Συγχρημ.'!M13+'Σ1.2.3. ΤΑΑ'!M13+'Σ1.2.4. Πράσινο Ταμείο'!M13+'Σ1.2.5. ΑΝΤΩΝΗΣ ΤΡΙΤΣΗΣ'!M13</f>
        <v>0</v>
      </c>
      <c r="N13" s="135">
        <f>'Σ1.2.1. ΠΔΕ Εθνικό'!N13+'Σ1.2.2. ΠΔΕ Συγχρημ.'!N13+'Σ1.2.3. ΤΑΑ'!N13+'Σ1.2.4. Πράσινο Ταμείο'!N13+'Σ1.2.5. ΑΝΤΩΝΗΣ ΤΡΙΤΣΗΣ'!N13</f>
        <v>0</v>
      </c>
      <c r="O13" s="135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5">
        <f>'Σ1.2.1. ΠΔΕ Εθνικό'!Q13+'Σ1.2.2. ΠΔΕ Συγχρημ.'!Q13+'Σ1.2.3. ΤΑΑ'!Q13+'Σ1.2.4. Πράσινο Ταμείο'!Q13+'Σ1.2.5. ΑΝΤΩΝΗΣ ΤΡΙΤΣΗΣ'!Q13</f>
        <v>0</v>
      </c>
      <c r="R13" s="135">
        <f>'Σ1.2.1. ΠΔΕ Εθνικό'!R13+'Σ1.2.2. ΠΔΕ Συγχρημ.'!R13+'Σ1.2.3. ΤΑΑ'!R13+'Σ1.2.4. Πράσινο Ταμείο'!R13+'Σ1.2.5. ΑΝΤΩΝΗΣ ΤΡΙΤΣΗΣ'!R13</f>
        <v>0</v>
      </c>
      <c r="S13" s="135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9495263.5399999991</v>
      </c>
      <c r="E14" s="35">
        <f t="shared" si="6"/>
        <v>113095.98</v>
      </c>
      <c r="F14" s="35">
        <f t="shared" si="6"/>
        <v>120397.28</v>
      </c>
      <c r="G14" s="35">
        <f t="shared" si="6"/>
        <v>557903.18999999994</v>
      </c>
      <c r="H14" s="35">
        <f t="shared" si="6"/>
        <v>791396.45</v>
      </c>
      <c r="I14" s="35">
        <f t="shared" si="6"/>
        <v>975586.37999999989</v>
      </c>
      <c r="J14" s="35">
        <f t="shared" si="6"/>
        <v>963774.97</v>
      </c>
      <c r="K14" s="35">
        <f t="shared" si="6"/>
        <v>971824.39999999991</v>
      </c>
      <c r="L14" s="35">
        <f t="shared" si="6"/>
        <v>3702582.2</v>
      </c>
      <c r="M14" s="35">
        <f t="shared" si="6"/>
        <v>967257.17999999993</v>
      </c>
      <c r="N14" s="35">
        <f t="shared" si="6"/>
        <v>960506.3899999999</v>
      </c>
      <c r="O14" s="35">
        <f t="shared" si="6"/>
        <v>963545.25999999989</v>
      </c>
      <c r="P14" s="35">
        <f t="shared" si="6"/>
        <v>6593891.0299999993</v>
      </c>
      <c r="Q14" s="35">
        <f t="shared" si="6"/>
        <v>965543.45</v>
      </c>
      <c r="R14" s="35">
        <f t="shared" si="6"/>
        <v>965820.48999999987</v>
      </c>
      <c r="S14" s="35">
        <f t="shared" si="6"/>
        <v>970008.57</v>
      </c>
      <c r="T14" s="35">
        <f t="shared" si="6"/>
        <v>9495263.5399999972</v>
      </c>
      <c r="U14" s="35">
        <f t="shared" si="1"/>
        <v>0</v>
      </c>
      <c r="V14" s="90">
        <f>SUM(V15:V25)</f>
        <v>9032311.3000000007</v>
      </c>
    </row>
    <row r="15" spans="1:22" ht="16.5" customHeight="1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1080000</v>
      </c>
      <c r="E15" s="135">
        <f>'Σ1.2.1. ΠΔΕ Εθνικό'!E15+'Σ1.2.2. ΠΔΕ Συγχρημ.'!E15+'Σ1.2.3. ΤΑΑ'!E15+'Σ1.2.4. Πράσινο Ταμείο'!E15+'Σ1.2.5. ΑΝΤΩΝΗΣ ΤΡΙΤΣΗΣ'!E15</f>
        <v>113095.98</v>
      </c>
      <c r="F15" s="135">
        <f>'Σ1.2.1. ΠΔΕ Εθνικό'!F15+'Σ1.2.2. ΠΔΕ Συγχρημ.'!F15+'Σ1.2.3. ΤΑΑ'!F15+'Σ1.2.4. Πράσινο Ταμείο'!F15+'Σ1.2.5. ΑΝΤΩΝΗΣ ΤΡΙΤΣΗΣ'!F15</f>
        <v>120397.28</v>
      </c>
      <c r="G15" s="135">
        <f>'Σ1.2.1. ΠΔΕ Εθνικό'!G15+'Σ1.2.2. ΠΔΕ Συγχρημ.'!G15+'Σ1.2.3. ΤΑΑ'!G15+'Σ1.2.4. Πράσινο Ταμείο'!G15+'Σ1.2.5. ΑΝΤΩΝΗΣ ΤΡΙΤΣΗΣ'!G15</f>
        <v>124032.15</v>
      </c>
      <c r="H15" s="39">
        <f>E15+F15+G15</f>
        <v>357525.41000000003</v>
      </c>
      <c r="I15" s="135">
        <f>'Σ1.2.1. ΠΔΕ Εθνικό'!I15+'Σ1.2.2. ΠΔΕ Συγχρημ.'!I15+'Σ1.2.3. ΤΑΑ'!I15+'Σ1.2.4. Πράσινο Ταμείο'!I15+'Σ1.2.5. ΑΝΤΩΝΗΣ ΤΡΙΤΣΗΣ'!I15</f>
        <v>78229.83</v>
      </c>
      <c r="J15" s="135">
        <f>'Σ1.2.1. ΠΔΕ Εθνικό'!J15+'Σ1.2.2. ΠΔΕ Συγχρημ.'!J15+'Σ1.2.3. ΤΑΑ'!J15+'Σ1.2.4. Πράσινο Ταμείο'!J15+'Σ1.2.5. ΑΝΤΩΝΗΣ ΤΡΙΤΣΗΣ'!J15</f>
        <v>81071.94</v>
      </c>
      <c r="K15" s="135">
        <f>'Σ1.2.1. ΠΔΕ Εθνικό'!K15+'Σ1.2.2. ΠΔΕ Συγχρημ.'!K15+'Σ1.2.3. ΤΑΑ'!K15+'Σ1.2.4. Πράσινο Ταμείο'!K15+'Σ1.2.5. ΑΝΤΩΝΗΣ ΤΡΙΤΣΗΣ'!K15</f>
        <v>80983.75</v>
      </c>
      <c r="L15" s="39">
        <f>H15+I15+J15+K15</f>
        <v>597810.93000000005</v>
      </c>
      <c r="M15" s="135">
        <f>'Σ1.2.1. ΠΔΕ Εθνικό'!M15+'Σ1.2.2. ΠΔΕ Συγχρημ.'!M15+'Σ1.2.3. ΤΑΑ'!M15+'Σ1.2.4. Πράσινο Ταμείο'!M15+'Σ1.2.5. ΑΝΤΩΝΗΣ ΤΡΙΤΣΗΣ'!M15</f>
        <v>80664.45</v>
      </c>
      <c r="N15" s="135">
        <f>'Σ1.2.1. ΠΔΕ Εθνικό'!N15+'Σ1.2.2. ΠΔΕ Συγχρημ.'!N15+'Σ1.2.3. ΤΑΑ'!N15+'Σ1.2.4. Πράσινο Ταμείο'!N15+'Σ1.2.5. ΑΝΤΩΝΗΣ ΤΡΙΤΣΗΣ'!N15</f>
        <v>79250.429999999993</v>
      </c>
      <c r="O15" s="135">
        <f>'Σ1.2.1. ΠΔΕ Εθνικό'!O15+'Σ1.2.2. ΠΔΕ Συγχρημ.'!O15+'Σ1.2.3. ΤΑΑ'!O15+'Σ1.2.4. Πράσινο Ταμείο'!O15+'Σ1.2.5. ΑΝΤΩΝΗΣ ΤΡΙΤΣΗΣ'!O15</f>
        <v>80126.45</v>
      </c>
      <c r="P15" s="39">
        <f>L15+M15+N15+O15</f>
        <v>837852.26</v>
      </c>
      <c r="Q15" s="135">
        <f>'Σ1.2.1. ΠΔΕ Εθνικό'!Q15+'Σ1.2.2. ΠΔΕ Συγχρημ.'!Q15+'Σ1.2.3. ΤΑΑ'!Q15+'Σ1.2.4. Πράσινο Ταμείο'!Q15+'Σ1.2.5. ΑΝΤΩΝΗΣ ΤΡΙΤΣΗΣ'!Q15</f>
        <v>81401.240000000005</v>
      </c>
      <c r="R15" s="135">
        <f>'Σ1.2.1. ΠΔΕ Εθνικό'!R15+'Σ1.2.2. ΠΔΕ Συγχρημ.'!R15+'Σ1.2.3. ΤΑΑ'!R15+'Σ1.2.4. Πράσινο Ταμείο'!R15+'Σ1.2.5. ΑΝΤΩΝΗΣ ΤΡΙΤΣΗΣ'!R15</f>
        <v>80216.45</v>
      </c>
      <c r="S15" s="135">
        <f>'Σ1.2.1. ΠΔΕ Εθνικό'!S15+'Σ1.2.2. ΠΔΕ Συγχρημ.'!S15+'Σ1.2.3. ΤΑΑ'!S15+'Σ1.2.4. Πράσινο Ταμείο'!S15+'Σ1.2.5. ΑΝΤΩΝΗΣ ΤΡΙΤΣΗΣ'!S15</f>
        <v>80530.05</v>
      </c>
      <c r="T15" s="39">
        <f>P15+Q15+R15+S15</f>
        <v>1080000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1080000</v>
      </c>
    </row>
    <row r="16" spans="1:22" ht="16.5" customHeight="1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5">
        <f>'Σ1.2.1. ΠΔΕ Εθνικό'!E16+'Σ1.2.2. ΠΔΕ Συγχρημ.'!E16+'Σ1.2.3. ΤΑΑ'!E16+'Σ1.2.4. Πράσινο Ταμείο'!E16+'Σ1.2.5. ΑΝΤΩΝΗΣ ΤΡΙΤΣΗΣ'!E16</f>
        <v>0</v>
      </c>
      <c r="F16" s="135">
        <f>'Σ1.2.1. ΠΔΕ Εθνικό'!F16+'Σ1.2.2. ΠΔΕ Συγχρημ.'!F16+'Σ1.2.3. ΤΑΑ'!F16+'Σ1.2.4. Πράσινο Ταμείο'!F16+'Σ1.2.5. ΑΝΤΩΝΗΣ ΤΡΙΤΣΗΣ'!F16</f>
        <v>0</v>
      </c>
      <c r="G16" s="135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5">
        <f>'Σ1.2.1. ΠΔΕ Εθνικό'!I16+'Σ1.2.2. ΠΔΕ Συγχρημ.'!I16+'Σ1.2.3. ΤΑΑ'!I16+'Σ1.2.4. Πράσινο Ταμείο'!I16+'Σ1.2.5. ΑΝΤΩΝΗΣ ΤΡΙΤΣΗΣ'!I16</f>
        <v>0</v>
      </c>
      <c r="J16" s="135">
        <f>'Σ1.2.1. ΠΔΕ Εθνικό'!J16+'Σ1.2.2. ΠΔΕ Συγχρημ.'!J16+'Σ1.2.3. ΤΑΑ'!J16+'Σ1.2.4. Πράσινο Ταμείο'!J16+'Σ1.2.5. ΑΝΤΩΝΗΣ ΤΡΙΤΣΗΣ'!J16</f>
        <v>0</v>
      </c>
      <c r="K16" s="135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5">
        <f>'Σ1.2.1. ΠΔΕ Εθνικό'!M16+'Σ1.2.2. ΠΔΕ Συγχρημ.'!M16+'Σ1.2.3. ΤΑΑ'!M16+'Σ1.2.4. Πράσινο Ταμείο'!M16+'Σ1.2.5. ΑΝΤΩΝΗΣ ΤΡΙΤΣΗΣ'!M16</f>
        <v>0</v>
      </c>
      <c r="N16" s="135">
        <f>'Σ1.2.1. ΠΔΕ Εθνικό'!N16+'Σ1.2.2. ΠΔΕ Συγχρημ.'!N16+'Σ1.2.3. ΤΑΑ'!N16+'Σ1.2.4. Πράσινο Ταμείο'!N16+'Σ1.2.5. ΑΝΤΩΝΗΣ ΤΡΙΤΣΗΣ'!N16</f>
        <v>0</v>
      </c>
      <c r="O16" s="135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5">
        <f>'Σ1.2.1. ΠΔΕ Εθνικό'!Q16+'Σ1.2.2. ΠΔΕ Συγχρημ.'!Q16+'Σ1.2.3. ΤΑΑ'!Q16+'Σ1.2.4. Πράσινο Ταμείο'!Q16+'Σ1.2.5. ΑΝΤΩΝΗΣ ΤΡΙΤΣΗΣ'!Q16</f>
        <v>0</v>
      </c>
      <c r="R16" s="135">
        <f>'Σ1.2.1. ΠΔΕ Εθνικό'!R16+'Σ1.2.2. ΠΔΕ Συγχρημ.'!R16+'Σ1.2.3. ΤΑΑ'!R16+'Σ1.2.4. Πράσινο Ταμείο'!R16+'Σ1.2.5. ΑΝΤΩΝΗΣ ΤΡΙΤΣΗΣ'!R16</f>
        <v>0</v>
      </c>
      <c r="S16" s="135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5">
        <f>'Σ1.2.1. ΠΔΕ Εθνικό'!E17+'Σ1.2.2. ΠΔΕ Συγχρημ.'!E17+'Σ1.2.3. ΤΑΑ'!E17+'Σ1.2.4. Πράσινο Ταμείο'!E17+'Σ1.2.5. ΑΝΤΩΝΗΣ ΤΡΙΤΣΗΣ'!E17</f>
        <v>0</v>
      </c>
      <c r="F17" s="135">
        <f>'Σ1.2.1. ΠΔΕ Εθνικό'!F17+'Σ1.2.2. ΠΔΕ Συγχρημ.'!F17+'Σ1.2.3. ΤΑΑ'!F17+'Σ1.2.4. Πράσινο Ταμείο'!F17+'Σ1.2.5. ΑΝΤΩΝΗΣ ΤΡΙΤΣΗΣ'!F17</f>
        <v>0</v>
      </c>
      <c r="G17" s="135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5">
        <f>'Σ1.2.1. ΠΔΕ Εθνικό'!I17+'Σ1.2.2. ΠΔΕ Συγχρημ.'!I17+'Σ1.2.3. ΤΑΑ'!I17+'Σ1.2.4. Πράσινο Ταμείο'!I17+'Σ1.2.5. ΑΝΤΩΝΗΣ ΤΡΙΤΣΗΣ'!I17</f>
        <v>0</v>
      </c>
      <c r="J17" s="135">
        <f>'Σ1.2.1. ΠΔΕ Εθνικό'!J17+'Σ1.2.2. ΠΔΕ Συγχρημ.'!J17+'Σ1.2.3. ΤΑΑ'!J17+'Σ1.2.4. Πράσινο Ταμείο'!J17+'Σ1.2.5. ΑΝΤΩΝΗΣ ΤΡΙΤΣΗΣ'!J17</f>
        <v>0</v>
      </c>
      <c r="K17" s="135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5">
        <f>'Σ1.2.1. ΠΔΕ Εθνικό'!M17+'Σ1.2.2. ΠΔΕ Συγχρημ.'!M17+'Σ1.2.3. ΤΑΑ'!M17+'Σ1.2.4. Πράσινο Ταμείο'!M17+'Σ1.2.5. ΑΝΤΩΝΗΣ ΤΡΙΤΣΗΣ'!M17</f>
        <v>0</v>
      </c>
      <c r="N17" s="135">
        <f>'Σ1.2.1. ΠΔΕ Εθνικό'!N17+'Σ1.2.2. ΠΔΕ Συγχρημ.'!N17+'Σ1.2.3. ΤΑΑ'!N17+'Σ1.2.4. Πράσινο Ταμείο'!N17+'Σ1.2.5. ΑΝΤΩΝΗΣ ΤΡΙΤΣΗΣ'!N17</f>
        <v>0</v>
      </c>
      <c r="O17" s="135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5">
        <f>'Σ1.2.1. ΠΔΕ Εθνικό'!Q17+'Σ1.2.2. ΠΔΕ Συγχρημ.'!Q17+'Σ1.2.3. ΤΑΑ'!Q17+'Σ1.2.4. Πράσινο Ταμείο'!Q17+'Σ1.2.5. ΑΝΤΩΝΗΣ ΤΡΙΤΣΗΣ'!Q17</f>
        <v>0</v>
      </c>
      <c r="R17" s="135">
        <f>'Σ1.2.1. ΠΔΕ Εθνικό'!R17+'Σ1.2.2. ΠΔΕ Συγχρημ.'!R17+'Σ1.2.3. ΤΑΑ'!R17+'Σ1.2.4. Πράσινο Ταμείο'!R17+'Σ1.2.5. ΑΝΤΩΝΗΣ ΤΡΙΤΣΗΣ'!R17</f>
        <v>0</v>
      </c>
      <c r="S17" s="135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670824.24</v>
      </c>
      <c r="E18" s="135">
        <f>'Σ1.2.1. ΠΔΕ Εθνικό'!E18+'Σ1.2.2. ΠΔΕ Συγχρημ.'!E18+'Σ1.2.3. ΤΑΑ'!E18+'Σ1.2.4. Πράσινο Ταμείο'!E18+'Σ1.2.5. ΑΝΤΩΝΗΣ ΤΡΙΤΣΗΣ'!E18</f>
        <v>0</v>
      </c>
      <c r="F18" s="135">
        <f>'Σ1.2.1. ΠΔΕ Εθνικό'!F18+'Σ1.2.2. ΠΔΕ Συγχρημ.'!F18+'Σ1.2.3. ΤΑΑ'!F18+'Σ1.2.4. Πράσινο Ταμείο'!F18+'Σ1.2.5. ΑΝΤΩΝΗΣ ΤΡΙΤΣΗΣ'!F18</f>
        <v>0</v>
      </c>
      <c r="G18" s="135">
        <f>'Σ1.2.1. ΠΔΕ Εθνικό'!G18+'Σ1.2.2. ΠΔΕ Συγχρημ.'!G18+'Σ1.2.3. ΤΑΑ'!G18+'Σ1.2.4. Πράσινο Ταμείο'!G18+'Σ1.2.5. ΑΝΤΩΝΗΣ ΤΡΙΤΣΗΣ'!G18</f>
        <v>491.04</v>
      </c>
      <c r="H18" s="39">
        <f t="shared" si="7"/>
        <v>491.04</v>
      </c>
      <c r="I18" s="135">
        <f>'Σ1.2.1. ΠΔΕ Εθνικό'!I18+'Σ1.2.2. ΠΔΕ Συγχρημ.'!I18+'Σ1.2.3. ΤΑΑ'!I18+'Σ1.2.4. Πράσινο Ταμείο'!I18+'Σ1.2.5. ΑΝΤΩΝΗΣ ΤΡΙΤΣΗΣ'!I18</f>
        <v>85024.78</v>
      </c>
      <c r="J18" s="135">
        <f>'Σ1.2.1. ΠΔΕ Εθνικό'!J18+'Σ1.2.2. ΠΔΕ Συγχρημ.'!J18+'Σ1.2.3. ΤΑΑ'!J18+'Σ1.2.4. Πράσινο Ταμείο'!J18+'Σ1.2.5. ΑΝΤΩΝΗΣ ΤΡΙΤΣΗΣ'!J18</f>
        <v>70371.259999999995</v>
      </c>
      <c r="K18" s="135">
        <f>'Σ1.2.1. ΠΔΕ Εθνικό'!K18+'Σ1.2.2. ΠΔΕ Συγχρημ.'!K18+'Σ1.2.3. ΤΑΑ'!K18+'Σ1.2.4. Πράσινο Ταμείο'!K18+'Σ1.2.5. ΑΝΤΩΝΗΣ ΤΡΙΤΣΗΣ'!K18</f>
        <v>78508.87999999999</v>
      </c>
      <c r="L18" s="39">
        <f t="shared" si="8"/>
        <v>234395.95999999996</v>
      </c>
      <c r="M18" s="135">
        <f>'Σ1.2.1. ΠΔΕ Εθνικό'!M18+'Σ1.2.2. ΠΔΕ Συγχρημ.'!M18+'Σ1.2.3. ΤΑΑ'!M18+'Σ1.2.4. Πράσινο Ταμείο'!M18+'Σ1.2.5. ΑΝΤΩΝΗΣ ΤΡΙΤΣΗΣ'!M18</f>
        <v>74260.959999999992</v>
      </c>
      <c r="N18" s="135">
        <f>'Σ1.2.1. ΠΔΕ Εθνικό'!N18+'Σ1.2.2. ΠΔΕ Συγχρημ.'!N18+'Σ1.2.3. ΤΑΑ'!N18+'Σ1.2.4. Πράσινο Ταμείο'!N18+'Σ1.2.5. ΑΝΤΩΝΗΣ ΤΡΙΤΣΗΣ'!N18</f>
        <v>68924.19</v>
      </c>
      <c r="O18" s="135">
        <f>'Σ1.2.1. ΠΔΕ Εθνικό'!O18+'Σ1.2.2. ΠΔΕ Συγχρημ.'!O18+'Σ1.2.3. ΤΑΑ'!O18+'Σ1.2.4. Πράσινο Ταμείο'!O18+'Σ1.2.5. ΑΝΤΩΝΗΣ ΤΡΙΤΣΗΣ'!O18</f>
        <v>71087.039999999994</v>
      </c>
      <c r="P18" s="39">
        <f t="shared" si="9"/>
        <v>448668.14999999991</v>
      </c>
      <c r="Q18" s="135">
        <f>'Σ1.2.1. ΠΔΕ Εθνικό'!Q18+'Σ1.2.2. ΠΔΕ Συγχρημ.'!Q18+'Σ1.2.3. ΤΑΑ'!Q18+'Σ1.2.4. Πράσινο Ταμείο'!Q18+'Σ1.2.5. ΑΝΤΩΝΗΣ ΤΡΙΤΣΗΣ'!Q18</f>
        <v>71810.44</v>
      </c>
      <c r="R18" s="135">
        <f>'Σ1.2.1. ΠΔΕ Εθνικό'!R18+'Σ1.2.2. ΠΔΕ Συγχρημ.'!R18+'Σ1.2.3. ΤΑΑ'!R18+'Σ1.2.4. Πράσινο Ταμείο'!R18+'Σ1.2.5. ΑΝΤΩΝΗΣ ΤΡΙΤΣΗΣ'!R18</f>
        <v>73272.26999999999</v>
      </c>
      <c r="S18" s="135">
        <f>'Σ1.2.1. ΠΔΕ Εθνικό'!S18+'Σ1.2.2. ΠΔΕ Συγχρημ.'!S18+'Σ1.2.3. ΤΑΑ'!S18+'Σ1.2.4. Πράσινο Ταμείο'!S18+'Σ1.2.5. ΑΝΤΩΝΗΣ ΤΡΙΤΣΗΣ'!S18</f>
        <v>77073.37999999999</v>
      </c>
      <c r="T18" s="39">
        <f t="shared" si="10"/>
        <v>670824.23999999987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641252</v>
      </c>
    </row>
    <row r="19" spans="1:22" ht="16.5" customHeight="1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5">
        <f>'Σ1.2.1. ΠΔΕ Εθνικό'!E19+'Σ1.2.2. ΠΔΕ Συγχρημ.'!E19+'Σ1.2.3. ΤΑΑ'!E19+'Σ1.2.4. Πράσινο Ταμείο'!E19+'Σ1.2.5. ΑΝΤΩΝΗΣ ΤΡΙΤΣΗΣ'!E19</f>
        <v>0</v>
      </c>
      <c r="F19" s="135">
        <f>'Σ1.2.1. ΠΔΕ Εθνικό'!F19+'Σ1.2.2. ΠΔΕ Συγχρημ.'!F19+'Σ1.2.3. ΤΑΑ'!F19+'Σ1.2.4. Πράσινο Ταμείο'!F19+'Σ1.2.5. ΑΝΤΩΝΗΣ ΤΡΙΤΣΗΣ'!F19</f>
        <v>0</v>
      </c>
      <c r="G19" s="135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5">
        <f>'Σ1.2.1. ΠΔΕ Εθνικό'!I19+'Σ1.2.2. ΠΔΕ Συγχρημ.'!I19+'Σ1.2.3. ΤΑΑ'!I19+'Σ1.2.4. Πράσινο Ταμείο'!I19+'Σ1.2.5. ΑΝΤΩΝΗΣ ΤΡΙΤΣΗΣ'!I19</f>
        <v>0</v>
      </c>
      <c r="J19" s="135">
        <f>'Σ1.2.1. ΠΔΕ Εθνικό'!J19+'Σ1.2.2. ΠΔΕ Συγχρημ.'!J19+'Σ1.2.3. ΤΑΑ'!J19+'Σ1.2.4. Πράσινο Ταμείο'!J19+'Σ1.2.5. ΑΝΤΩΝΗΣ ΤΡΙΤΣΗΣ'!J19</f>
        <v>0</v>
      </c>
      <c r="K19" s="135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5">
        <f>'Σ1.2.1. ΠΔΕ Εθνικό'!M19+'Σ1.2.2. ΠΔΕ Συγχρημ.'!M19+'Σ1.2.3. ΤΑΑ'!M19+'Σ1.2.4. Πράσινο Ταμείο'!M19+'Σ1.2.5. ΑΝΤΩΝΗΣ ΤΡΙΤΣΗΣ'!M19</f>
        <v>0</v>
      </c>
      <c r="N19" s="135">
        <f>'Σ1.2.1. ΠΔΕ Εθνικό'!N19+'Σ1.2.2. ΠΔΕ Συγχρημ.'!N19+'Σ1.2.3. ΤΑΑ'!N19+'Σ1.2.4. Πράσινο Ταμείο'!N19+'Σ1.2.5. ΑΝΤΩΝΗΣ ΤΡΙΤΣΗΣ'!N19</f>
        <v>0</v>
      </c>
      <c r="O19" s="135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5">
        <f>'Σ1.2.1. ΠΔΕ Εθνικό'!Q19+'Σ1.2.2. ΠΔΕ Συγχρημ.'!Q19+'Σ1.2.3. ΤΑΑ'!Q19+'Σ1.2.4. Πράσινο Ταμείο'!Q19+'Σ1.2.5. ΑΝΤΩΝΗΣ ΤΡΙΤΣΗΣ'!Q19</f>
        <v>0</v>
      </c>
      <c r="R19" s="135">
        <f>'Σ1.2.1. ΠΔΕ Εθνικό'!R19+'Σ1.2.2. ΠΔΕ Συγχρημ.'!R19+'Σ1.2.3. ΤΑΑ'!R19+'Σ1.2.4. Πράσινο Ταμείο'!R19+'Σ1.2.5. ΑΝΤΩΝΗΣ ΤΡΙΤΣΗΣ'!R19</f>
        <v>0</v>
      </c>
      <c r="S19" s="135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139505.72</v>
      </c>
      <c r="E20" s="135">
        <f>'Σ1.2.1. ΠΔΕ Εθνικό'!E20+'Σ1.2.2. ΠΔΕ Συγχρημ.'!E20+'Σ1.2.3. ΤΑΑ'!E20+'Σ1.2.4. Πράσινο Ταμείο'!E20+'Σ1.2.5. ΑΝΤΩΝΗΣ ΤΡΙΤΣΗΣ'!E20</f>
        <v>0</v>
      </c>
      <c r="F20" s="135">
        <f>'Σ1.2.1. ΠΔΕ Εθνικό'!F20+'Σ1.2.2. ΠΔΕ Συγχρημ.'!F20+'Σ1.2.3. ΤΑΑ'!F20+'Σ1.2.4. Πράσινο Ταμείο'!F20+'Σ1.2.5. ΑΝΤΩΝΗΣ ΤΡΙΤΣΗΣ'!F20</f>
        <v>0</v>
      </c>
      <c r="G20" s="135">
        <f>'Σ1.2.1. ΠΔΕ Εθνικό'!G20+'Σ1.2.2. ΠΔΕ Συγχρημ.'!G20+'Σ1.2.3. ΤΑΑ'!G20+'Σ1.2.4. Πράσινο Ταμείο'!G20+'Σ1.2.5. ΑΝΤΩΝΗΣ ΤΡΙΤΣΗΣ'!G20</f>
        <v>0</v>
      </c>
      <c r="H20" s="39">
        <f t="shared" si="7"/>
        <v>0</v>
      </c>
      <c r="I20" s="135">
        <f>'Σ1.2.1. ΠΔΕ Εθνικό'!I20+'Σ1.2.2. ΠΔΕ Συγχρημ.'!I20+'Σ1.2.3. ΤΑΑ'!I20+'Σ1.2.4. Πράσινο Ταμείο'!I20+'Σ1.2.5. ΑΝΤΩΝΗΣ ΤΡΙΤΣΗΣ'!I20</f>
        <v>15500.63</v>
      </c>
      <c r="J20" s="135">
        <f>'Σ1.2.1. ΠΔΕ Εθνικό'!J20+'Σ1.2.2. ΠΔΕ Συγχρημ.'!J20+'Σ1.2.3. ΤΑΑ'!J20+'Σ1.2.4. Πράσινο Ταμείο'!J20+'Σ1.2.5. ΑΝΤΩΝΗΣ ΤΡΙΤΣΗΣ'!J20</f>
        <v>15500.63</v>
      </c>
      <c r="K20" s="135">
        <f>'Σ1.2.1. ΠΔΕ Εθνικό'!K20+'Σ1.2.2. ΠΔΕ Συγχρημ.'!K20+'Σ1.2.3. ΤΑΑ'!K20+'Σ1.2.4. Πράσινο Ταμείο'!K20+'Σ1.2.5. ΑΝΤΩΝΗΣ ΤΡΙΤΣΗΣ'!K20</f>
        <v>15500.63</v>
      </c>
      <c r="L20" s="39">
        <f t="shared" si="8"/>
        <v>46501.89</v>
      </c>
      <c r="M20" s="135">
        <f>'Σ1.2.1. ΠΔΕ Εθνικό'!M20+'Σ1.2.2. ΠΔΕ Συγχρημ.'!M20+'Σ1.2.3. ΤΑΑ'!M20+'Σ1.2.4. Πράσινο Ταμείο'!M20+'Σ1.2.5. ΑΝΤΩΝΗΣ ΤΡΙΤΣΗΣ'!M20</f>
        <v>15500.63</v>
      </c>
      <c r="N20" s="135">
        <f>'Σ1.2.1. ΠΔΕ Εθνικό'!N20+'Σ1.2.2. ΠΔΕ Συγχρημ.'!N20+'Σ1.2.3. ΤΑΑ'!N20+'Σ1.2.4. Πράσινο Ταμείο'!N20+'Σ1.2.5. ΑΝΤΩΝΗΣ ΤΡΙΤΣΗΣ'!N20</f>
        <v>15500.63</v>
      </c>
      <c r="O20" s="135">
        <f>'Σ1.2.1. ΠΔΕ Εθνικό'!O20+'Σ1.2.2. ΠΔΕ Συγχρημ.'!O20+'Σ1.2.3. ΤΑΑ'!O20+'Σ1.2.4. Πράσινο Ταμείο'!O20+'Σ1.2.5. ΑΝΤΩΝΗΣ ΤΡΙΤΣΗΣ'!O20</f>
        <v>15500.63</v>
      </c>
      <c r="P20" s="39">
        <f t="shared" si="9"/>
        <v>93003.78</v>
      </c>
      <c r="Q20" s="135">
        <f>'Σ1.2.1. ΠΔΕ Εθνικό'!Q20+'Σ1.2.2. ΠΔΕ Συγχρημ.'!Q20+'Σ1.2.3. ΤΑΑ'!Q20+'Σ1.2.4. Πράσινο Ταμείο'!Q20+'Σ1.2.5. ΑΝΤΩΝΗΣ ΤΡΙΤΣΗΣ'!Q20</f>
        <v>15500.63</v>
      </c>
      <c r="R20" s="135">
        <f>'Σ1.2.1. ΠΔΕ Εθνικό'!R20+'Σ1.2.2. ΠΔΕ Συγχρημ.'!R20+'Σ1.2.3. ΤΑΑ'!R20+'Σ1.2.4. Πράσινο Ταμείο'!R20+'Σ1.2.5. ΑΝΤΩΝΗΣ ΤΡΙΤΣΗΣ'!R20</f>
        <v>15500.63</v>
      </c>
      <c r="S20" s="135">
        <f>'Σ1.2.1. ΠΔΕ Εθνικό'!S20+'Σ1.2.2. ΠΔΕ Συγχρημ.'!S20+'Σ1.2.3. ΤΑΑ'!S20+'Σ1.2.4. Πράσινο Ταμείο'!S20+'Σ1.2.5. ΑΝΤΩΝΗΣ ΤΡΙΤΣΗΣ'!S20</f>
        <v>15500.68</v>
      </c>
      <c r="T20" s="39">
        <f t="shared" si="10"/>
        <v>139505.72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139505.72</v>
      </c>
    </row>
    <row r="21" spans="1:22" ht="16.5" customHeight="1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5">
        <f>'Σ1.2.1. ΠΔΕ Εθνικό'!E21+'Σ1.2.2. ΠΔΕ Συγχρημ.'!E21+'Σ1.2.3. ΤΑΑ'!E21+'Σ1.2.4. Πράσινο Ταμείο'!E21+'Σ1.2.5. ΑΝΤΩΝΗΣ ΤΡΙΤΣΗΣ'!E21</f>
        <v>0</v>
      </c>
      <c r="F21" s="135">
        <f>'Σ1.2.1. ΠΔΕ Εθνικό'!F21+'Σ1.2.2. ΠΔΕ Συγχρημ.'!F21+'Σ1.2.3. ΤΑΑ'!F21+'Σ1.2.4. Πράσινο Ταμείο'!F21+'Σ1.2.5. ΑΝΤΩΝΗΣ ΤΡΙΤΣΗΣ'!F21</f>
        <v>0</v>
      </c>
      <c r="G21" s="135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5">
        <f>'Σ1.2.1. ΠΔΕ Εθνικό'!I21+'Σ1.2.2. ΠΔΕ Συγχρημ.'!I21+'Σ1.2.3. ΤΑΑ'!I21+'Σ1.2.4. Πράσινο Ταμείο'!I21+'Σ1.2.5. ΑΝΤΩΝΗΣ ΤΡΙΤΣΗΣ'!I21</f>
        <v>0</v>
      </c>
      <c r="J21" s="135">
        <f>'Σ1.2.1. ΠΔΕ Εθνικό'!J21+'Σ1.2.2. ΠΔΕ Συγχρημ.'!J21+'Σ1.2.3. ΤΑΑ'!J21+'Σ1.2.4. Πράσινο Ταμείο'!J21+'Σ1.2.5. ΑΝΤΩΝΗΣ ΤΡΙΤΣΗΣ'!J21</f>
        <v>0</v>
      </c>
      <c r="K21" s="135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5">
        <f>'Σ1.2.1. ΠΔΕ Εθνικό'!M21+'Σ1.2.2. ΠΔΕ Συγχρημ.'!M21+'Σ1.2.3. ΤΑΑ'!M21+'Σ1.2.4. Πράσινο Ταμείο'!M21+'Σ1.2.5. ΑΝΤΩΝΗΣ ΤΡΙΤΣΗΣ'!M21</f>
        <v>0</v>
      </c>
      <c r="N21" s="135">
        <f>'Σ1.2.1. ΠΔΕ Εθνικό'!N21+'Σ1.2.2. ΠΔΕ Συγχρημ.'!N21+'Σ1.2.3. ΤΑΑ'!N21+'Σ1.2.4. Πράσινο Ταμείο'!N21+'Σ1.2.5. ΑΝΤΩΝΗΣ ΤΡΙΤΣΗΣ'!N21</f>
        <v>0</v>
      </c>
      <c r="O21" s="135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5">
        <f>'Σ1.2.1. ΠΔΕ Εθνικό'!Q21+'Σ1.2.2. ΠΔΕ Συγχρημ.'!Q21+'Σ1.2.3. ΤΑΑ'!Q21+'Σ1.2.4. Πράσινο Ταμείο'!Q21+'Σ1.2.5. ΑΝΤΩΝΗΣ ΤΡΙΤΣΗΣ'!Q21</f>
        <v>0</v>
      </c>
      <c r="R21" s="135">
        <f>'Σ1.2.1. ΠΔΕ Εθνικό'!R21+'Σ1.2.2. ΠΔΕ Συγχρημ.'!R21+'Σ1.2.3. ΤΑΑ'!R21+'Σ1.2.4. Πράσινο Ταμείο'!R21+'Σ1.2.5. ΑΝΤΩΝΗΣ ΤΡΙΤΣΗΣ'!R21</f>
        <v>0</v>
      </c>
      <c r="S21" s="135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5">
        <f>'Σ1.2.1. ΠΔΕ Εθνικό'!E22+'Σ1.2.2. ΠΔΕ Συγχρημ.'!E22+'Σ1.2.3. ΤΑΑ'!E22+'Σ1.2.4. Πράσινο Ταμείο'!E22+'Σ1.2.5. ΑΝΤΩΝΗΣ ΤΡΙΤΣΗΣ'!E22</f>
        <v>0</v>
      </c>
      <c r="F22" s="135">
        <f>'Σ1.2.1. ΠΔΕ Εθνικό'!F22+'Σ1.2.2. ΠΔΕ Συγχρημ.'!F22+'Σ1.2.3. ΤΑΑ'!F22+'Σ1.2.4. Πράσινο Ταμείο'!F22+'Σ1.2.5. ΑΝΤΩΝΗΣ ΤΡΙΤΣΗΣ'!F22</f>
        <v>0</v>
      </c>
      <c r="G22" s="135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5">
        <f>'Σ1.2.1. ΠΔΕ Εθνικό'!I22+'Σ1.2.2. ΠΔΕ Συγχρημ.'!I22+'Σ1.2.3. ΤΑΑ'!I22+'Σ1.2.4. Πράσινο Ταμείο'!I22+'Σ1.2.5. ΑΝΤΩΝΗΣ ΤΡΙΤΣΗΣ'!I22</f>
        <v>0</v>
      </c>
      <c r="J22" s="135">
        <f>'Σ1.2.1. ΠΔΕ Εθνικό'!J22+'Σ1.2.2. ΠΔΕ Συγχρημ.'!J22+'Σ1.2.3. ΤΑΑ'!J22+'Σ1.2.4. Πράσινο Ταμείο'!J22+'Σ1.2.5. ΑΝΤΩΝΗΣ ΤΡΙΤΣΗΣ'!J22</f>
        <v>0</v>
      </c>
      <c r="K22" s="135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5">
        <f>'Σ1.2.1. ΠΔΕ Εθνικό'!M22+'Σ1.2.2. ΠΔΕ Συγχρημ.'!M22+'Σ1.2.3. ΤΑΑ'!M22+'Σ1.2.4. Πράσινο Ταμείο'!M22+'Σ1.2.5. ΑΝΤΩΝΗΣ ΤΡΙΤΣΗΣ'!M22</f>
        <v>0</v>
      </c>
      <c r="N22" s="135">
        <f>'Σ1.2.1. ΠΔΕ Εθνικό'!N22+'Σ1.2.2. ΠΔΕ Συγχρημ.'!N22+'Σ1.2.3. ΤΑΑ'!N22+'Σ1.2.4. Πράσινο Ταμείο'!N22+'Σ1.2.5. ΑΝΤΩΝΗΣ ΤΡΙΤΣΗΣ'!N22</f>
        <v>0</v>
      </c>
      <c r="O22" s="135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5">
        <f>'Σ1.2.1. ΠΔΕ Εθνικό'!Q22+'Σ1.2.2. ΠΔΕ Συγχρημ.'!Q22+'Σ1.2.3. ΤΑΑ'!Q22+'Σ1.2.4. Πράσινο Ταμείο'!Q22+'Σ1.2.5. ΑΝΤΩΝΗΣ ΤΡΙΤΣΗΣ'!Q22</f>
        <v>0</v>
      </c>
      <c r="R22" s="135">
        <f>'Σ1.2.1. ΠΔΕ Εθνικό'!R22+'Σ1.2.2. ΠΔΕ Συγχρημ.'!R22+'Σ1.2.3. ΤΑΑ'!R22+'Σ1.2.4. Πράσινο Ταμείο'!R22+'Σ1.2.5. ΑΝΤΩΝΗΣ ΤΡΙΤΣΗΣ'!R22</f>
        <v>0</v>
      </c>
      <c r="S22" s="135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7604933.5800000001</v>
      </c>
      <c r="E23" s="135">
        <f>'Σ1.2.1. ΠΔΕ Εθνικό'!E23+'Σ1.2.2. ΠΔΕ Συγχρημ.'!E23+'Σ1.2.3. ΤΑΑ'!E23+'Σ1.2.4. Πράσινο Ταμείο'!E23+'Σ1.2.5. ΑΝΤΩΝΗΣ ΤΡΙΤΣΗΣ'!E23</f>
        <v>0</v>
      </c>
      <c r="F23" s="135">
        <f>'Σ1.2.1. ΠΔΕ Εθνικό'!F23+'Σ1.2.2. ΠΔΕ Συγχρημ.'!F23+'Σ1.2.3. ΤΑΑ'!F23+'Σ1.2.4. Πράσινο Ταμείο'!F23+'Σ1.2.5. ΑΝΤΩΝΗΣ ΤΡΙΤΣΗΣ'!F23</f>
        <v>0</v>
      </c>
      <c r="G23" s="135">
        <f>'Σ1.2.1. ΠΔΕ Εθνικό'!G23+'Σ1.2.2. ΠΔΕ Συγχρημ.'!G23+'Σ1.2.3. ΤΑΑ'!G23+'Σ1.2.4. Πράσινο Ταμείο'!G23+'Σ1.2.5. ΑΝΤΩΝΗΣ ΤΡΙΤΣΗΣ'!G23</f>
        <v>433380</v>
      </c>
      <c r="H23" s="39">
        <f t="shared" si="7"/>
        <v>433380</v>
      </c>
      <c r="I23" s="135">
        <f>'Σ1.2.1. ΠΔΕ Εθνικό'!I23+'Σ1.2.2. ΠΔΕ Συγχρημ.'!I23+'Σ1.2.3. ΤΑΑ'!I23+'Σ1.2.4. Πράσινο Ταμείο'!I23+'Σ1.2.5. ΑΝΤΩΝΗΣ ΤΡΙΤΣΗΣ'!I23</f>
        <v>796831.1399999999</v>
      </c>
      <c r="J23" s="135">
        <f>'Σ1.2.1. ΠΔΕ Εθνικό'!J23+'Σ1.2.2. ΠΔΕ Συγχρημ.'!J23+'Σ1.2.3. ΤΑΑ'!J23+'Σ1.2.4. Πράσινο Ταμείο'!J23+'Σ1.2.5. ΑΝΤΩΝΗΣ ΤΡΙΤΣΗΣ'!J23</f>
        <v>796831.1399999999</v>
      </c>
      <c r="K23" s="135">
        <f>'Σ1.2.1. ΠΔΕ Εθνικό'!K23+'Σ1.2.2. ΠΔΕ Συγχρημ.'!K23+'Σ1.2.3. ΤΑΑ'!K23+'Σ1.2.4. Πράσινο Ταμείο'!K23+'Σ1.2.5. ΑΝΤΩΝΗΣ ΤΡΙΤΣΗΣ'!K23</f>
        <v>796831.1399999999</v>
      </c>
      <c r="L23" s="39">
        <f t="shared" si="8"/>
        <v>2823873.42</v>
      </c>
      <c r="M23" s="135">
        <f>'Σ1.2.1. ΠΔΕ Εθνικό'!M23+'Σ1.2.2. ΠΔΕ Συγχρημ.'!M23+'Σ1.2.3. ΤΑΑ'!M23+'Σ1.2.4. Πράσινο Ταμείο'!M23+'Σ1.2.5. ΑΝΤΩΝΗΣ ΤΡΙΤΣΗΣ'!M23</f>
        <v>796831.1399999999</v>
      </c>
      <c r="N23" s="135">
        <f>'Σ1.2.1. ΠΔΕ Εθνικό'!N23+'Σ1.2.2. ΠΔΕ Συγχρημ.'!N23+'Σ1.2.3. ΤΑΑ'!N23+'Σ1.2.4. Πράσινο Ταμείο'!N23+'Σ1.2.5. ΑΝΤΩΝΗΣ ΤΡΙΤΣΗΣ'!N23</f>
        <v>796831.1399999999</v>
      </c>
      <c r="O23" s="135">
        <f>'Σ1.2.1. ΠΔΕ Εθνικό'!O23+'Σ1.2.2. ΠΔΕ Συγχρημ.'!O23+'Σ1.2.3. ΤΑΑ'!O23+'Σ1.2.4. Πράσινο Ταμείο'!O23+'Σ1.2.5. ΑΝΤΩΝΗΣ ΤΡΙΤΣΗΣ'!O23</f>
        <v>796831.1399999999</v>
      </c>
      <c r="P23" s="39">
        <f t="shared" si="9"/>
        <v>5214366.8399999989</v>
      </c>
      <c r="Q23" s="135">
        <f>'Σ1.2.1. ΠΔΕ Εθνικό'!Q23+'Σ1.2.2. ΠΔΕ Συγχρημ.'!Q23+'Σ1.2.3. ΤΑΑ'!Q23+'Σ1.2.4. Πράσινο Ταμείο'!Q23+'Σ1.2.5. ΑΝΤΩΝΗΣ ΤΡΙΤΣΗΣ'!Q23</f>
        <v>796831.1399999999</v>
      </c>
      <c r="R23" s="135">
        <f>'Σ1.2.1. ΠΔΕ Εθνικό'!R23+'Σ1.2.2. ΠΔΕ Συγχρημ.'!R23+'Σ1.2.3. ΤΑΑ'!R23+'Σ1.2.4. Πράσινο Ταμείο'!R23+'Σ1.2.5. ΑΝΤΩΝΗΣ ΤΡΙΤΣΗΣ'!R23</f>
        <v>796831.1399999999</v>
      </c>
      <c r="S23" s="135">
        <f>'Σ1.2.1. ΠΔΕ Εθνικό'!S23+'Σ1.2.2. ΠΔΕ Συγχρημ.'!S23+'Σ1.2.3. ΤΑΑ'!S23+'Σ1.2.4. Πράσινο Ταμείο'!S23+'Σ1.2.5. ΑΝΤΩΝΗΣ ΤΡΙΤΣΗΣ'!S23</f>
        <v>796904.46</v>
      </c>
      <c r="T23" s="39">
        <f t="shared" si="10"/>
        <v>7604933.5799999982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7171553.5800000001</v>
      </c>
    </row>
    <row r="24" spans="1:22" ht="16.5" customHeight="1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5">
        <f>'Σ1.2.1. ΠΔΕ Εθνικό'!E24+'Σ1.2.2. ΠΔΕ Συγχρημ.'!E24+'Σ1.2.3. ΤΑΑ'!E24+'Σ1.2.4. Πράσινο Ταμείο'!E24+'Σ1.2.5. ΑΝΤΩΝΗΣ ΤΡΙΤΣΗΣ'!E24</f>
        <v>0</v>
      </c>
      <c r="F24" s="135">
        <f>'Σ1.2.1. ΠΔΕ Εθνικό'!F24+'Σ1.2.2. ΠΔΕ Συγχρημ.'!F24+'Σ1.2.3. ΤΑΑ'!F24+'Σ1.2.4. Πράσινο Ταμείο'!F24+'Σ1.2.5. ΑΝΤΩΝΗΣ ΤΡΙΤΣΗΣ'!F24</f>
        <v>0</v>
      </c>
      <c r="G24" s="135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5">
        <f>'Σ1.2.1. ΠΔΕ Εθνικό'!I24+'Σ1.2.2. ΠΔΕ Συγχρημ.'!I24+'Σ1.2.3. ΤΑΑ'!I24+'Σ1.2.4. Πράσινο Ταμείο'!I24+'Σ1.2.5. ΑΝΤΩΝΗΣ ΤΡΙΤΣΗΣ'!I24</f>
        <v>0</v>
      </c>
      <c r="J24" s="135">
        <f>'Σ1.2.1. ΠΔΕ Εθνικό'!J24+'Σ1.2.2. ΠΔΕ Συγχρημ.'!J24+'Σ1.2.3. ΤΑΑ'!J24+'Σ1.2.4. Πράσινο Ταμείο'!J24+'Σ1.2.5. ΑΝΤΩΝΗΣ ΤΡΙΤΣΗΣ'!J24</f>
        <v>0</v>
      </c>
      <c r="K24" s="135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5">
        <f>'Σ1.2.1. ΠΔΕ Εθνικό'!M24+'Σ1.2.2. ΠΔΕ Συγχρημ.'!M24+'Σ1.2.3. ΤΑΑ'!M24+'Σ1.2.4. Πράσινο Ταμείο'!M24+'Σ1.2.5. ΑΝΤΩΝΗΣ ΤΡΙΤΣΗΣ'!M24</f>
        <v>0</v>
      </c>
      <c r="N24" s="135">
        <f>'Σ1.2.1. ΠΔΕ Εθνικό'!N24+'Σ1.2.2. ΠΔΕ Συγχρημ.'!N24+'Σ1.2.3. ΤΑΑ'!N24+'Σ1.2.4. Πράσινο Ταμείο'!N24+'Σ1.2.5. ΑΝΤΩΝΗΣ ΤΡΙΤΣΗΣ'!N24</f>
        <v>0</v>
      </c>
      <c r="O24" s="135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5">
        <f>'Σ1.2.1. ΠΔΕ Εθνικό'!Q24+'Σ1.2.2. ΠΔΕ Συγχρημ.'!Q24+'Σ1.2.3. ΤΑΑ'!Q24+'Σ1.2.4. Πράσινο Ταμείο'!Q24+'Σ1.2.5. ΑΝΤΩΝΗΣ ΤΡΙΤΣΗΣ'!Q24</f>
        <v>0</v>
      </c>
      <c r="R24" s="135">
        <f>'Σ1.2.1. ΠΔΕ Εθνικό'!R24+'Σ1.2.2. ΠΔΕ Συγχρημ.'!R24+'Σ1.2.3. ΤΑΑ'!R24+'Σ1.2.4. Πράσινο Ταμείο'!R24+'Σ1.2.5. ΑΝΤΩΝΗΣ ΤΡΙΤΣΗΣ'!R24</f>
        <v>0</v>
      </c>
      <c r="S24" s="135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5">
        <f>'Σ1.2.1. ΠΔΕ Εθνικό'!E25+'Σ1.2.2. ΠΔΕ Συγχρημ.'!E25+'Σ1.2.3. ΤΑΑ'!E25+'Σ1.2.4. Πράσινο Ταμείο'!E25+'Σ1.2.5. ΑΝΤΩΝΗΣ ΤΡΙΤΣΗΣ'!E25</f>
        <v>0</v>
      </c>
      <c r="F25" s="135">
        <f>'Σ1.2.1. ΠΔΕ Εθνικό'!F25+'Σ1.2.2. ΠΔΕ Συγχρημ.'!F25+'Σ1.2.3. ΤΑΑ'!F25+'Σ1.2.4. Πράσινο Ταμείο'!F25+'Σ1.2.5. ΑΝΤΩΝΗΣ ΤΡΙΤΣΗΣ'!F25</f>
        <v>0</v>
      </c>
      <c r="G25" s="135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5">
        <f>'Σ1.2.1. ΠΔΕ Εθνικό'!I25+'Σ1.2.2. ΠΔΕ Συγχρημ.'!I25+'Σ1.2.3. ΤΑΑ'!I25+'Σ1.2.4. Πράσινο Ταμείο'!I25+'Σ1.2.5. ΑΝΤΩΝΗΣ ΤΡΙΤΣΗΣ'!I25</f>
        <v>0</v>
      </c>
      <c r="J25" s="135">
        <f>'Σ1.2.1. ΠΔΕ Εθνικό'!J25+'Σ1.2.2. ΠΔΕ Συγχρημ.'!J25+'Σ1.2.3. ΤΑΑ'!J25+'Σ1.2.4. Πράσινο Ταμείο'!J25+'Σ1.2.5. ΑΝΤΩΝΗΣ ΤΡΙΤΣΗΣ'!J25</f>
        <v>0</v>
      </c>
      <c r="K25" s="135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5">
        <f>'Σ1.2.1. ΠΔΕ Εθνικό'!M25+'Σ1.2.2. ΠΔΕ Συγχρημ.'!M25+'Σ1.2.3. ΤΑΑ'!M25+'Σ1.2.4. Πράσινο Ταμείο'!M25+'Σ1.2.5. ΑΝΤΩΝΗΣ ΤΡΙΤΣΗΣ'!M25</f>
        <v>0</v>
      </c>
      <c r="N25" s="135">
        <f>'Σ1.2.1. ΠΔΕ Εθνικό'!N25+'Σ1.2.2. ΠΔΕ Συγχρημ.'!N25+'Σ1.2.3. ΤΑΑ'!N25+'Σ1.2.4. Πράσινο Ταμείο'!N25+'Σ1.2.5. ΑΝΤΩΝΗΣ ΤΡΙΤΣΗΣ'!N25</f>
        <v>0</v>
      </c>
      <c r="O25" s="135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5">
        <f>'Σ1.2.1. ΠΔΕ Εθνικό'!Q25+'Σ1.2.2. ΠΔΕ Συγχρημ.'!Q25+'Σ1.2.3. ΤΑΑ'!Q25+'Σ1.2.4. Πράσινο Ταμείο'!Q25+'Σ1.2.5. ΑΝΤΩΝΗΣ ΤΡΙΤΣΗΣ'!Q25</f>
        <v>0</v>
      </c>
      <c r="R25" s="135">
        <f>'Σ1.2.1. ΠΔΕ Εθνικό'!R25+'Σ1.2.2. ΠΔΕ Συγχρημ.'!R25+'Σ1.2.3. ΤΑΑ'!R25+'Σ1.2.4. Πράσινο Ταμείο'!R25+'Σ1.2.5. ΑΝΤΩΝΗΣ ΤΡΙΤΣΗΣ'!R25</f>
        <v>0</v>
      </c>
      <c r="S25" s="135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-1699593.8499999996</v>
      </c>
      <c r="E26" s="40">
        <f t="shared" si="11"/>
        <v>49848.270000000004</v>
      </c>
      <c r="F26" s="40">
        <f t="shared" si="11"/>
        <v>-45321.229999999996</v>
      </c>
      <c r="G26" s="40">
        <f t="shared" si="11"/>
        <v>101166.53000000003</v>
      </c>
      <c r="H26" s="40">
        <f t="shared" si="11"/>
        <v>105693.57000000007</v>
      </c>
      <c r="I26" s="40">
        <f t="shared" si="11"/>
        <v>-253407.97999999986</v>
      </c>
      <c r="J26" s="40">
        <f t="shared" si="11"/>
        <v>-689452.76</v>
      </c>
      <c r="K26" s="40">
        <f t="shared" si="11"/>
        <v>-430805.87</v>
      </c>
      <c r="L26" s="40">
        <f t="shared" si="11"/>
        <v>-1267973.0400000005</v>
      </c>
      <c r="M26" s="40">
        <f t="shared" si="11"/>
        <v>-595758.60999999987</v>
      </c>
      <c r="N26" s="40">
        <f t="shared" si="11"/>
        <v>1125340.54</v>
      </c>
      <c r="O26" s="40">
        <f t="shared" si="11"/>
        <v>-496567.89999999991</v>
      </c>
      <c r="P26" s="40">
        <f t="shared" si="11"/>
        <v>-1234959.0099999998</v>
      </c>
      <c r="Q26" s="40">
        <f t="shared" si="11"/>
        <v>-601765.17999999993</v>
      </c>
      <c r="R26" s="40">
        <f t="shared" si="11"/>
        <v>-691498.2799999998</v>
      </c>
      <c r="S26" s="40">
        <f t="shared" si="11"/>
        <v>828628.62</v>
      </c>
      <c r="T26" s="40">
        <f t="shared" si="11"/>
        <v>-1699593.8499999978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49848.270000000004</v>
      </c>
      <c r="F28" s="58">
        <f t="shared" si="13"/>
        <v>-45321.229999999996</v>
      </c>
      <c r="G28" s="58">
        <f t="shared" si="13"/>
        <v>101166.53000000003</v>
      </c>
      <c r="H28" s="58">
        <f t="shared" si="13"/>
        <v>105693.57000000007</v>
      </c>
      <c r="I28" s="58">
        <f t="shared" si="13"/>
        <v>-253407.97999999986</v>
      </c>
      <c r="J28" s="58">
        <f t="shared" si="13"/>
        <v>-689452.76</v>
      </c>
      <c r="K28" s="58">
        <f t="shared" si="13"/>
        <v>-430805.87</v>
      </c>
      <c r="L28" s="58">
        <f t="shared" si="13"/>
        <v>-1267973.0400000005</v>
      </c>
      <c r="M28" s="58">
        <f t="shared" si="13"/>
        <v>-595758.60999999987</v>
      </c>
      <c r="N28" s="58">
        <f t="shared" si="13"/>
        <v>1125340.54</v>
      </c>
      <c r="O28" s="58">
        <f t="shared" si="13"/>
        <v>-496567.89999999991</v>
      </c>
      <c r="P28" s="58">
        <f t="shared" si="13"/>
        <v>-1234959.0099999998</v>
      </c>
      <c r="Q28" s="58">
        <f t="shared" si="13"/>
        <v>-601765.17999999993</v>
      </c>
      <c r="R28" s="58">
        <f t="shared" si="13"/>
        <v>-691498.2799999998</v>
      </c>
      <c r="S28" s="58">
        <f t="shared" si="13"/>
        <v>828628.62</v>
      </c>
      <c r="T28" s="58">
        <f t="shared" si="13"/>
        <v>-1699593.8499999978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1942681.34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208509.93</v>
      </c>
      <c r="J30" s="46">
        <f t="shared" si="14"/>
        <v>208509.93</v>
      </c>
      <c r="K30" s="46">
        <f t="shared" si="14"/>
        <v>208509.93</v>
      </c>
      <c r="L30" s="46">
        <f t="shared" si="14"/>
        <v>625529.79</v>
      </c>
      <c r="M30" s="46">
        <f t="shared" si="14"/>
        <v>208509.93</v>
      </c>
      <c r="N30" s="46">
        <f t="shared" si="14"/>
        <v>208509.93</v>
      </c>
      <c r="O30" s="46">
        <f t="shared" si="14"/>
        <v>208705.56</v>
      </c>
      <c r="P30" s="46">
        <f t="shared" si="14"/>
        <v>1251255.21</v>
      </c>
      <c r="Q30" s="46">
        <f t="shared" si="14"/>
        <v>257451.72</v>
      </c>
      <c r="R30" s="46">
        <f t="shared" si="14"/>
        <v>208509.93</v>
      </c>
      <c r="S30" s="46">
        <f t="shared" si="14"/>
        <v>225464.48</v>
      </c>
      <c r="T30" s="46">
        <f t="shared" si="14"/>
        <v>1942681.3399999999</v>
      </c>
      <c r="U30" s="46">
        <f>D30-T30</f>
        <v>0</v>
      </c>
      <c r="V30" s="116">
        <f>SUM(V31:V37)</f>
        <v>1942681.34</v>
      </c>
    </row>
    <row r="31" spans="1:22" ht="16.5" customHeight="1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Εθνικό'!V30+'Σ1.2.2. ΠΔΕ Συγχρημ.'!V30+'Σ1.2.3. ΤΑΑ'!V30+'Σ1.2.4. Πράσινο Ταμείο'!V30+'Σ1.2.5. ΑΝΤΩΝΗΣ ΤΡΙΤΣΗΣ'!V30</f>
        <v>1942681.34</v>
      </c>
    </row>
    <row r="33" spans="1:22" ht="16.5" customHeight="1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1942681.34</v>
      </c>
      <c r="E36" s="129">
        <f>'Σ1.2.1. ΠΔΕ Εθνικό'!E36+'Σ1.2.2. ΠΔΕ Συγχρημ.'!E36+'Σ1.2.3. ΤΑΑ'!E36+'Σ1.2.4. Πράσινο Ταμείο'!E36+'Σ1.2.5. ΑΝΤΩΝΗΣ ΤΡΙΤΣΗΣ'!E36</f>
        <v>0</v>
      </c>
      <c r="F36" s="129">
        <f>'Σ1.2.1. ΠΔΕ Εθνικό'!F36+'Σ1.2.2. ΠΔΕ Συγχρημ.'!F36+'Σ1.2.3. ΤΑΑ'!F36+'Σ1.2.4. Πράσινο Ταμείο'!F36+'Σ1.2.5. ΑΝΤΩΝΗΣ ΤΡΙΤΣΗΣ'!F36</f>
        <v>0</v>
      </c>
      <c r="G36" s="129">
        <f>'Σ1.2.1. ΠΔΕ Εθνικό'!G36+'Σ1.2.2. ΠΔΕ Συγχρημ.'!G36+'Σ1.2.3. ΤΑΑ'!G36+'Σ1.2.4. Πράσινο Ταμείο'!G36+'Σ1.2.5. ΑΝΤΩΝΗΣ ΤΡΙΤΣΗΣ'!G36</f>
        <v>0</v>
      </c>
      <c r="H36" s="48">
        <f t="shared" si="16"/>
        <v>0</v>
      </c>
      <c r="I36" s="129">
        <f>'Σ1.2.1. ΠΔΕ Εθνικό'!I36+'Σ1.2.2. ΠΔΕ Συγχρημ.'!I36+'Σ1.2.3. ΤΑΑ'!I36+'Σ1.2.4. Πράσινο Ταμείο'!I36+'Σ1.2.5. ΑΝΤΩΝΗΣ ΤΡΙΤΣΗΣ'!I36</f>
        <v>208509.93</v>
      </c>
      <c r="J36" s="129">
        <f>'Σ1.2.1. ΠΔΕ Εθνικό'!J36+'Σ1.2.2. ΠΔΕ Συγχρημ.'!J36+'Σ1.2.3. ΤΑΑ'!J36+'Σ1.2.4. Πράσινο Ταμείο'!J36+'Σ1.2.5. ΑΝΤΩΝΗΣ ΤΡΙΤΣΗΣ'!J36</f>
        <v>208509.93</v>
      </c>
      <c r="K36" s="129">
        <f>'Σ1.2.1. ΠΔΕ Εθνικό'!K36+'Σ1.2.2. ΠΔΕ Συγχρημ.'!K36+'Σ1.2.3. ΤΑΑ'!K36+'Σ1.2.4. Πράσινο Ταμείο'!K36+'Σ1.2.5. ΑΝΤΩΝΗΣ ΤΡΙΤΣΗΣ'!K36</f>
        <v>208509.93</v>
      </c>
      <c r="L36" s="48">
        <f t="shared" si="17"/>
        <v>625529.79</v>
      </c>
      <c r="M36" s="129">
        <f>'Σ1.2.1. ΠΔΕ Εθνικό'!M36+'Σ1.2.2. ΠΔΕ Συγχρημ.'!M36+'Σ1.2.3. ΤΑΑ'!M36+'Σ1.2.4. Πράσινο Ταμείο'!M36+'Σ1.2.5. ΑΝΤΩΝΗΣ ΤΡΙΤΣΗΣ'!M36</f>
        <v>208509.93</v>
      </c>
      <c r="N36" s="129">
        <f>'Σ1.2.1. ΠΔΕ Εθνικό'!N36+'Σ1.2.2. ΠΔΕ Συγχρημ.'!N36+'Σ1.2.3. ΤΑΑ'!N36+'Σ1.2.4. Πράσινο Ταμείο'!N36+'Σ1.2.5. ΑΝΤΩΝΗΣ ΤΡΙΤΣΗΣ'!N36</f>
        <v>208509.93</v>
      </c>
      <c r="O36" s="129">
        <f>'Σ1.2.1. ΠΔΕ Εθνικό'!O36+'Σ1.2.2. ΠΔΕ Συγχρημ.'!O36+'Σ1.2.3. ΤΑΑ'!O36+'Σ1.2.4. Πράσινο Ταμείο'!O36+'Σ1.2.5. ΑΝΤΩΝΗΣ ΤΡΙΤΣΗΣ'!O36</f>
        <v>208705.56</v>
      </c>
      <c r="P36" s="48">
        <f t="shared" si="18"/>
        <v>1251255.21</v>
      </c>
      <c r="Q36" s="129">
        <f>'Σ1.2.1. ΠΔΕ Εθνικό'!Q36+'Σ1.2.2. ΠΔΕ Συγχρημ.'!Q36+'Σ1.2.3. ΤΑΑ'!Q36+'Σ1.2.4. Πράσινο Ταμείο'!Q36+'Σ1.2.5. ΑΝΤΩΝΗΣ ΤΡΙΤΣΗΣ'!Q36</f>
        <v>257451.72</v>
      </c>
      <c r="R36" s="129">
        <f>'Σ1.2.1. ΠΔΕ Εθνικό'!R36+'Σ1.2.2. ΠΔΕ Συγχρημ.'!R36+'Σ1.2.3. ΤΑΑ'!R36+'Σ1.2.4. Πράσινο Ταμείο'!R36+'Σ1.2.5. ΑΝΤΩΝΗΣ ΤΡΙΤΣΗΣ'!R36</f>
        <v>208509.93</v>
      </c>
      <c r="S36" s="129">
        <f>'Σ1.2.1. ΠΔΕ Εθνικό'!S36+'Σ1.2.2. ΠΔΕ Συγχρημ.'!S36+'Σ1.2.3. ΤΑΑ'!S36+'Σ1.2.4. Πράσινο Ταμείο'!S36+'Σ1.2.5. ΑΝΤΩΝΗΣ ΤΡΙΤΣΗΣ'!S36</f>
        <v>225464.48</v>
      </c>
      <c r="T36" s="48">
        <f t="shared" si="19"/>
        <v>1942681.3399999999</v>
      </c>
      <c r="U36" s="46">
        <f t="shared" si="15"/>
        <v>0</v>
      </c>
      <c r="V36" s="122">
        <f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31">
        <f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221165.68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24573.96</v>
      </c>
      <c r="J38" s="46">
        <f t="shared" si="20"/>
        <v>24573.96</v>
      </c>
      <c r="K38" s="46">
        <f t="shared" si="20"/>
        <v>24573.96</v>
      </c>
      <c r="L38" s="46">
        <f t="shared" si="20"/>
        <v>73721.88</v>
      </c>
      <c r="M38" s="46">
        <f t="shared" si="20"/>
        <v>24573.96</v>
      </c>
      <c r="N38" s="46">
        <f t="shared" si="20"/>
        <v>24573.96</v>
      </c>
      <c r="O38" s="46">
        <f t="shared" si="20"/>
        <v>24573.96</v>
      </c>
      <c r="P38" s="46">
        <f t="shared" si="20"/>
        <v>147443.75999999998</v>
      </c>
      <c r="Q38" s="46">
        <f t="shared" si="20"/>
        <v>24573.96</v>
      </c>
      <c r="R38" s="46">
        <f t="shared" si="20"/>
        <v>24573.96</v>
      </c>
      <c r="S38" s="46">
        <f t="shared" si="20"/>
        <v>24574</v>
      </c>
      <c r="T38" s="46">
        <f t="shared" si="20"/>
        <v>221165.67999999996</v>
      </c>
      <c r="U38" s="46">
        <f t="shared" si="15"/>
        <v>0</v>
      </c>
      <c r="V38" s="116">
        <f>SUM(V39:V45)</f>
        <v>221165.68</v>
      </c>
    </row>
    <row r="39" spans="1:22" ht="16.5" customHeight="1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Εθνικό'!V38+'Σ1.2.2. ΠΔΕ Συγχρημ.'!V38+'Σ1.2.3. ΤΑΑ'!V38+'Σ1.2.4. Πράσινο Ταμείο'!V38+'Σ1.2.5. ΑΝΤΩΝΗΣ ΤΡΙΤΣΗΣ'!V38</f>
        <v>221165.68</v>
      </c>
    </row>
    <row r="41" spans="1:22" ht="16.5" customHeight="1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221165.68</v>
      </c>
      <c r="E44" s="129">
        <f>'Σ1.2.1. ΠΔΕ Εθνικό'!E44+'Σ1.2.2. ΠΔΕ Συγχρημ.'!E44+'Σ1.2.3. ΤΑΑ'!E44+'Σ1.2.4. Πράσινο Ταμείο'!E44+'Σ1.2.5. ΑΝΤΩΝΗΣ ΤΡΙΤΣΗΣ'!E44</f>
        <v>0</v>
      </c>
      <c r="F44" s="129">
        <f>'Σ1.2.1. ΠΔΕ Εθνικό'!F44+'Σ1.2.2. ΠΔΕ Συγχρημ.'!F44+'Σ1.2.3. ΤΑΑ'!F44+'Σ1.2.4. Πράσινο Ταμείο'!F44+'Σ1.2.5. ΑΝΤΩΝΗΣ ΤΡΙΤΣΗΣ'!F44</f>
        <v>0</v>
      </c>
      <c r="G44" s="129">
        <f>'Σ1.2.1. ΠΔΕ Εθνικό'!G44+'Σ1.2.2. ΠΔΕ Συγχρημ.'!G44+'Σ1.2.3. ΤΑΑ'!G44+'Σ1.2.4. Πράσινο Ταμείο'!G44+'Σ1.2.5. ΑΝΤΩΝΗΣ ΤΡΙΤΣΗΣ'!G44</f>
        <v>0</v>
      </c>
      <c r="H44" s="48">
        <f t="shared" si="21"/>
        <v>0</v>
      </c>
      <c r="I44" s="129">
        <f>'Σ1.2.1. ΠΔΕ Εθνικό'!I44+'Σ1.2.2. ΠΔΕ Συγχρημ.'!I44+'Σ1.2.3. ΤΑΑ'!I44+'Σ1.2.4. Πράσινο Ταμείο'!I44+'Σ1.2.5. ΑΝΤΩΝΗΣ ΤΡΙΤΣΗΣ'!I44</f>
        <v>24573.96</v>
      </c>
      <c r="J44" s="129">
        <f>'Σ1.2.1. ΠΔΕ Εθνικό'!J44+'Σ1.2.2. ΠΔΕ Συγχρημ.'!J44+'Σ1.2.3. ΤΑΑ'!J44+'Σ1.2.4. Πράσινο Ταμείο'!J44+'Σ1.2.5. ΑΝΤΩΝΗΣ ΤΡΙΤΣΗΣ'!J44</f>
        <v>24573.96</v>
      </c>
      <c r="K44" s="129">
        <f>'Σ1.2.1. ΠΔΕ Εθνικό'!K44+'Σ1.2.2. ΠΔΕ Συγχρημ.'!K44+'Σ1.2.3. ΤΑΑ'!K44+'Σ1.2.4. Πράσινο Ταμείο'!K44+'Σ1.2.5. ΑΝΤΩΝΗΣ ΤΡΙΤΣΗΣ'!K44</f>
        <v>24573.96</v>
      </c>
      <c r="L44" s="48">
        <f t="shared" si="22"/>
        <v>73721.88</v>
      </c>
      <c r="M44" s="129">
        <f>'Σ1.2.1. ΠΔΕ Εθνικό'!M44+'Σ1.2.2. ΠΔΕ Συγχρημ.'!M44+'Σ1.2.3. ΤΑΑ'!M44+'Σ1.2.4. Πράσινο Ταμείο'!M44+'Σ1.2.5. ΑΝΤΩΝΗΣ ΤΡΙΤΣΗΣ'!M44</f>
        <v>24573.96</v>
      </c>
      <c r="N44" s="129">
        <f>'Σ1.2.1. ΠΔΕ Εθνικό'!N44+'Σ1.2.2. ΠΔΕ Συγχρημ.'!N44+'Σ1.2.3. ΤΑΑ'!N44+'Σ1.2.4. Πράσινο Ταμείο'!N44+'Σ1.2.5. ΑΝΤΩΝΗΣ ΤΡΙΤΣΗΣ'!N44</f>
        <v>24573.96</v>
      </c>
      <c r="O44" s="129">
        <f>'Σ1.2.1. ΠΔΕ Εθνικό'!O44+'Σ1.2.2. ΠΔΕ Συγχρημ.'!O44+'Σ1.2.3. ΤΑΑ'!O44+'Σ1.2.4. Πράσινο Ταμείο'!O44+'Σ1.2.5. ΑΝΤΩΝΗΣ ΤΡΙΤΣΗΣ'!O44</f>
        <v>24573.96</v>
      </c>
      <c r="P44" s="48">
        <f t="shared" si="23"/>
        <v>147443.75999999998</v>
      </c>
      <c r="Q44" s="129">
        <f>'Σ1.2.1. ΠΔΕ Εθνικό'!Q44+'Σ1.2.2. ΠΔΕ Συγχρημ.'!Q44+'Σ1.2.3. ΤΑΑ'!Q44+'Σ1.2.4. Πράσινο Ταμείο'!Q44+'Σ1.2.5. ΑΝΤΩΝΗΣ ΤΡΙΤΣΗΣ'!Q44</f>
        <v>24573.96</v>
      </c>
      <c r="R44" s="129">
        <f>'Σ1.2.1. ΠΔΕ Εθνικό'!R44+'Σ1.2.2. ΠΔΕ Συγχρημ.'!R44+'Σ1.2.3. ΤΑΑ'!R44+'Σ1.2.4. Πράσινο Ταμείο'!R44+'Σ1.2.5. ΑΝΤΩΝΗΣ ΤΡΙΤΣΗΣ'!R44</f>
        <v>24573.96</v>
      </c>
      <c r="S44" s="129">
        <f>'Σ1.2.1. ΠΔΕ Εθνικό'!S44+'Σ1.2.2. ΠΔΕ Συγχρημ.'!S44+'Σ1.2.3. ΤΑΑ'!S44+'Σ1.2.4. Πράσινο Ταμείο'!S44+'Σ1.2.5. ΑΝΤΩΝΗΣ ΤΡΙΤΣΗΣ'!S44</f>
        <v>24574</v>
      </c>
      <c r="T44" s="48">
        <f t="shared" si="24"/>
        <v>221165.67999999996</v>
      </c>
      <c r="U44" s="46">
        <f t="shared" si="15"/>
        <v>0</v>
      </c>
      <c r="V44" s="122">
        <f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31">
        <f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9738351.0299999993</v>
      </c>
      <c r="E46" s="49">
        <f t="shared" si="25"/>
        <v>162944.25</v>
      </c>
      <c r="F46" s="49">
        <f t="shared" si="25"/>
        <v>75076.05</v>
      </c>
      <c r="G46" s="49">
        <f t="shared" si="25"/>
        <v>659069.72</v>
      </c>
      <c r="H46" s="49">
        <f t="shared" si="25"/>
        <v>897090.02</v>
      </c>
      <c r="I46" s="49">
        <f t="shared" si="25"/>
        <v>930688.33000000007</v>
      </c>
      <c r="J46" s="49">
        <f t="shared" si="25"/>
        <v>482832.14</v>
      </c>
      <c r="K46" s="49">
        <f t="shared" si="25"/>
        <v>749528.46</v>
      </c>
      <c r="L46" s="49">
        <f t="shared" si="25"/>
        <v>3060138.9499999997</v>
      </c>
      <c r="M46" s="49">
        <f t="shared" si="25"/>
        <v>580008.5</v>
      </c>
      <c r="N46" s="49">
        <f t="shared" si="25"/>
        <v>2294356.86</v>
      </c>
      <c r="O46" s="49">
        <f t="shared" si="25"/>
        <v>675682.91999999993</v>
      </c>
      <c r="P46" s="49">
        <f t="shared" si="25"/>
        <v>6610187.2299999995</v>
      </c>
      <c r="Q46" s="49">
        <f t="shared" si="25"/>
        <v>621229.99</v>
      </c>
      <c r="R46" s="49">
        <f t="shared" si="25"/>
        <v>482832.14</v>
      </c>
      <c r="S46" s="49">
        <f t="shared" si="25"/>
        <v>2024101.67</v>
      </c>
      <c r="T46" s="49">
        <f t="shared" si="25"/>
        <v>9738351.0299999993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9716429.2199999988</v>
      </c>
      <c r="E47" s="49">
        <f t="shared" si="26"/>
        <v>113095.98</v>
      </c>
      <c r="F47" s="49">
        <f t="shared" si="26"/>
        <v>120397.28</v>
      </c>
      <c r="G47" s="49">
        <f t="shared" si="26"/>
        <v>557903.18999999994</v>
      </c>
      <c r="H47" s="49">
        <f t="shared" si="26"/>
        <v>791396.45</v>
      </c>
      <c r="I47" s="49">
        <f t="shared" si="26"/>
        <v>1000160.3399999999</v>
      </c>
      <c r="J47" s="49">
        <f t="shared" si="26"/>
        <v>988348.92999999993</v>
      </c>
      <c r="K47" s="49">
        <f t="shared" si="26"/>
        <v>996398.35999999987</v>
      </c>
      <c r="L47" s="49">
        <f t="shared" si="26"/>
        <v>3776304.08</v>
      </c>
      <c r="M47" s="49">
        <f t="shared" si="26"/>
        <v>991831.1399999999</v>
      </c>
      <c r="N47" s="49">
        <f t="shared" si="26"/>
        <v>985080.34999999986</v>
      </c>
      <c r="O47" s="49">
        <f t="shared" si="26"/>
        <v>988119.21999999986</v>
      </c>
      <c r="P47" s="49">
        <f t="shared" si="26"/>
        <v>6741334.7899999991</v>
      </c>
      <c r="Q47" s="49">
        <f t="shared" si="26"/>
        <v>990117.40999999992</v>
      </c>
      <c r="R47" s="49">
        <f t="shared" si="26"/>
        <v>990394.44999999984</v>
      </c>
      <c r="S47" s="49">
        <f t="shared" si="26"/>
        <v>994582.57</v>
      </c>
      <c r="T47" s="49">
        <f t="shared" si="26"/>
        <v>9716429.2199999969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21921.810000000522</v>
      </c>
      <c r="E48" s="49">
        <f t="shared" ref="E48:T48" si="27">E46-E47</f>
        <v>49848.270000000004</v>
      </c>
      <c r="F48" s="49">
        <f t="shared" si="27"/>
        <v>-45321.229999999996</v>
      </c>
      <c r="G48" s="49">
        <f t="shared" si="27"/>
        <v>101166.53000000003</v>
      </c>
      <c r="H48" s="49">
        <f t="shared" si="27"/>
        <v>105693.57000000007</v>
      </c>
      <c r="I48" s="49">
        <f t="shared" si="27"/>
        <v>-69472.009999999776</v>
      </c>
      <c r="J48" s="49">
        <f t="shared" si="27"/>
        <v>-505516.78999999992</v>
      </c>
      <c r="K48" s="49">
        <f t="shared" si="27"/>
        <v>-246869.89999999991</v>
      </c>
      <c r="L48" s="49">
        <f t="shared" si="27"/>
        <v>-716165.13000000035</v>
      </c>
      <c r="M48" s="49">
        <f t="shared" si="27"/>
        <v>-411822.6399999999</v>
      </c>
      <c r="N48" s="49">
        <f t="shared" si="27"/>
        <v>1309276.51</v>
      </c>
      <c r="O48" s="49">
        <f t="shared" si="27"/>
        <v>-312436.29999999993</v>
      </c>
      <c r="P48" s="49">
        <f t="shared" si="27"/>
        <v>-131147.55999999959</v>
      </c>
      <c r="Q48" s="49">
        <f t="shared" si="27"/>
        <v>-368887.41999999993</v>
      </c>
      <c r="R48" s="49">
        <f t="shared" si="27"/>
        <v>-507562.30999999982</v>
      </c>
      <c r="S48" s="49">
        <f t="shared" si="27"/>
        <v>1029519.1</v>
      </c>
      <c r="T48" s="49">
        <f t="shared" si="27"/>
        <v>21921.810000002384</v>
      </c>
      <c r="U48" s="50"/>
      <c r="V48" s="118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0</v>
      </c>
      <c r="E51" s="110">
        <f>'Σ1.2.1. ΠΔΕ Εθνικό'!E51+'Σ1.2.2. ΠΔΕ Συγχρημ.'!E51+'Σ1.2.3. ΤΑΑ'!E51+'Σ1.2.4. Πράσινο Ταμείο'!E51+'Σ1.2.5. ΑΝΤΩΝΗΣ ΤΡΙΤΣΗΣ'!E51</f>
        <v>0</v>
      </c>
      <c r="F51" s="110">
        <f>'Σ1.2.1. ΠΔΕ Εθνικό'!F51+'Σ1.2.2. ΠΔΕ Συγχρημ.'!F51+'Σ1.2.3. ΤΑΑ'!F51+'Σ1.2.4. Πράσινο Ταμείο'!F51+'Σ1.2.5. ΑΝΤΩΝΗΣ ΤΡΙΤΣΗΣ'!F51</f>
        <v>0</v>
      </c>
      <c r="G51" s="110">
        <f>'Σ1.2.1. ΠΔΕ Εθνικό'!G51+'Σ1.2.2. ΠΔΕ Συγχρημ.'!G51+'Σ1.2.3. ΤΑΑ'!G51+'Σ1.2.4. Πράσινο Ταμείο'!G51+'Σ1.2.5. ΑΝΤΩΝΗΣ ΤΡΙΤΣΗΣ'!G51</f>
        <v>0</v>
      </c>
      <c r="H51" s="110">
        <f>'Σ1.2.1. ΠΔΕ Εθνικό'!H51+'Σ1.2.2. ΠΔΕ Συγχρημ.'!H51+'Σ1.2.3. ΤΑΑ'!H51+'Σ1.2.4. Πράσινο Ταμείο'!H51+'Σ1.2.5. ΑΝΤΩΝΗΣ ΤΡΙΤΣΗΣ'!H51</f>
        <v>0</v>
      </c>
      <c r="I51" s="110">
        <f>'Σ1.2.1. ΠΔΕ Εθνικό'!I51+'Σ1.2.2. ΠΔΕ Συγχρημ.'!I51+'Σ1.2.3. ΤΑΑ'!I51+'Σ1.2.4. Πράσινο Ταμείο'!I51+'Σ1.2.5. ΑΝΤΩΝΗΣ ΤΡΙΤΣΗΣ'!I51</f>
        <v>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9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9">
        <f>S51</f>
        <v>0</v>
      </c>
      <c r="U51" s="112"/>
      <c r="V51" s="113"/>
    </row>
  </sheetData>
  <sheetProtection algorithmName="SHA-512" hashValue="f4WYjZCiejcWPQ0h2oxzK8f+FHYe8fM00joQN85ZJPA3tgJwAHy7B210EoYTH8yILOCQjnZP6fFxHT8skHmpzw==" saltValue="HL4BSk5iHNWweIpIL/E/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1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 xr:uid="{AFC5D4E5-1D97-4BFA-B53F-A40C3D32CB07}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 xr:uid="{E917792E-F1B1-4207-93AF-B5BE0E2A4555}"/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2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9" t="s">
        <v>645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4"/>
    </row>
    <row r="2" spans="1:22" customFormat="1" ht="31.5" customHeight="1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995178.92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108348.4</v>
      </c>
      <c r="J5" s="35">
        <f t="shared" si="0"/>
        <v>108348.4</v>
      </c>
      <c r="K5" s="35">
        <f t="shared" si="0"/>
        <v>108348.4</v>
      </c>
      <c r="L5" s="35">
        <f t="shared" si="0"/>
        <v>325045.19999999995</v>
      </c>
      <c r="M5" s="35">
        <f t="shared" si="0"/>
        <v>108348.4</v>
      </c>
      <c r="N5" s="35">
        <f t="shared" si="0"/>
        <v>128348.4</v>
      </c>
      <c r="O5" s="35">
        <f t="shared" si="0"/>
        <v>108348.4</v>
      </c>
      <c r="P5" s="35">
        <f t="shared" si="0"/>
        <v>670090.4</v>
      </c>
      <c r="Q5" s="35">
        <f t="shared" si="0"/>
        <v>108348.4</v>
      </c>
      <c r="R5" s="35">
        <f t="shared" si="0"/>
        <v>108348.4</v>
      </c>
      <c r="S5" s="35">
        <f t="shared" si="0"/>
        <v>108391.72</v>
      </c>
      <c r="T5" s="35">
        <f t="shared" si="0"/>
        <v>995178.92</v>
      </c>
      <c r="U5" s="35">
        <f>D5-T5</f>
        <v>0</v>
      </c>
      <c r="V5" s="90">
        <f>SUM(V6:V13)</f>
        <v>995178.92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92">
        <v>0</v>
      </c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>
        <v>0</v>
      </c>
    </row>
    <row r="8" spans="1:22" ht="16.5" customHeight="1">
      <c r="A8" s="91">
        <v>3</v>
      </c>
      <c r="B8" s="3">
        <v>13</v>
      </c>
      <c r="C8" s="16" t="s">
        <v>6</v>
      </c>
      <c r="D8" s="36">
        <v>995178.92</v>
      </c>
      <c r="E8" s="137">
        <v>0</v>
      </c>
      <c r="F8" s="137">
        <v>0</v>
      </c>
      <c r="G8" s="137">
        <v>0</v>
      </c>
      <c r="H8" s="37">
        <f t="shared" si="2"/>
        <v>0</v>
      </c>
      <c r="I8" s="137">
        <v>108348.4</v>
      </c>
      <c r="J8" s="137">
        <v>108348.4</v>
      </c>
      <c r="K8" s="137">
        <v>108348.4</v>
      </c>
      <c r="L8" s="37">
        <f t="shared" si="3"/>
        <v>325045.19999999995</v>
      </c>
      <c r="M8" s="137">
        <v>108348.4</v>
      </c>
      <c r="N8" s="137">
        <v>128348.4</v>
      </c>
      <c r="O8" s="137">
        <v>108348.4</v>
      </c>
      <c r="P8" s="37">
        <f t="shared" si="4"/>
        <v>670090.4</v>
      </c>
      <c r="Q8" s="137">
        <v>108348.4</v>
      </c>
      <c r="R8" s="137">
        <v>108348.4</v>
      </c>
      <c r="S8" s="137">
        <v>108391.72</v>
      </c>
      <c r="T8" s="37">
        <f t="shared" si="5"/>
        <v>995178.92</v>
      </c>
      <c r="U8" s="35">
        <f t="shared" si="1"/>
        <v>0</v>
      </c>
      <c r="V8" s="92">
        <v>995178.92</v>
      </c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995178.91999999993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110573.9</v>
      </c>
      <c r="J14" s="35">
        <f t="shared" si="6"/>
        <v>110573.9</v>
      </c>
      <c r="K14" s="35">
        <f t="shared" si="6"/>
        <v>110573.9</v>
      </c>
      <c r="L14" s="35">
        <f t="shared" si="6"/>
        <v>331721.69999999995</v>
      </c>
      <c r="M14" s="35">
        <f t="shared" si="6"/>
        <v>110573.9</v>
      </c>
      <c r="N14" s="35">
        <f t="shared" si="6"/>
        <v>110573.9</v>
      </c>
      <c r="O14" s="35">
        <f t="shared" si="6"/>
        <v>110573.9</v>
      </c>
      <c r="P14" s="35">
        <f t="shared" si="6"/>
        <v>663443.39999999991</v>
      </c>
      <c r="Q14" s="35">
        <f t="shared" si="6"/>
        <v>110573.9</v>
      </c>
      <c r="R14" s="35">
        <f t="shared" si="6"/>
        <v>110573.9</v>
      </c>
      <c r="S14" s="35">
        <f t="shared" si="6"/>
        <v>110587.72</v>
      </c>
      <c r="T14" s="35">
        <f t="shared" si="6"/>
        <v>995178.91999999993</v>
      </c>
      <c r="U14" s="35">
        <f t="shared" si="1"/>
        <v>0</v>
      </c>
      <c r="V14" s="90">
        <f>SUM(V15:V25)</f>
        <v>995178.91999999993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>E15+F15+G15</f>
        <v>0</v>
      </c>
      <c r="I15" s="41">
        <v>0</v>
      </c>
      <c r="J15" s="41">
        <v>0</v>
      </c>
      <c r="K15" s="41">
        <v>0</v>
      </c>
      <c r="L15" s="39">
        <f>H15+I15+J15+K15</f>
        <v>0</v>
      </c>
      <c r="M15" s="41">
        <v>0</v>
      </c>
      <c r="N15" s="41">
        <v>0</v>
      </c>
      <c r="O15" s="41">
        <v>0</v>
      </c>
      <c r="P15" s="39">
        <f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93"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38">
        <v>530160</v>
      </c>
      <c r="E18" s="41">
        <v>0</v>
      </c>
      <c r="F18" s="41">
        <v>0</v>
      </c>
      <c r="G18" s="41">
        <v>0</v>
      </c>
      <c r="H18" s="39">
        <f t="shared" si="7"/>
        <v>0</v>
      </c>
      <c r="I18" s="41">
        <v>58906.34</v>
      </c>
      <c r="J18" s="41">
        <v>58906.34</v>
      </c>
      <c r="K18" s="41">
        <v>58906.34</v>
      </c>
      <c r="L18" s="39">
        <f t="shared" si="8"/>
        <v>176719.02</v>
      </c>
      <c r="M18" s="41">
        <v>58906.34</v>
      </c>
      <c r="N18" s="41">
        <v>58906.34</v>
      </c>
      <c r="O18" s="41">
        <v>58906.34</v>
      </c>
      <c r="P18" s="39">
        <f t="shared" si="9"/>
        <v>353438.03999999992</v>
      </c>
      <c r="Q18" s="41">
        <v>58906.34</v>
      </c>
      <c r="R18" s="41">
        <v>58906.34</v>
      </c>
      <c r="S18" s="41">
        <v>58909.279999999999</v>
      </c>
      <c r="T18" s="39">
        <f t="shared" si="10"/>
        <v>530159.99999999988</v>
      </c>
      <c r="U18" s="35">
        <f t="shared" si="1"/>
        <v>0</v>
      </c>
      <c r="V18" s="93">
        <v>530160</v>
      </c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38">
        <v>465018.92</v>
      </c>
      <c r="E23" s="41">
        <v>0</v>
      </c>
      <c r="F23" s="41">
        <v>0</v>
      </c>
      <c r="G23" s="41">
        <v>0</v>
      </c>
      <c r="H23" s="39">
        <f t="shared" si="7"/>
        <v>0</v>
      </c>
      <c r="I23" s="41">
        <v>51667.56</v>
      </c>
      <c r="J23" s="41">
        <v>51667.56</v>
      </c>
      <c r="K23" s="41">
        <v>51667.56</v>
      </c>
      <c r="L23" s="39">
        <f t="shared" si="8"/>
        <v>155002.68</v>
      </c>
      <c r="M23" s="41">
        <v>51667.56</v>
      </c>
      <c r="N23" s="41">
        <v>51667.56</v>
      </c>
      <c r="O23" s="41">
        <v>51667.56</v>
      </c>
      <c r="P23" s="39">
        <f t="shared" si="9"/>
        <v>310005.36</v>
      </c>
      <c r="Q23" s="41">
        <v>51667.56</v>
      </c>
      <c r="R23" s="41">
        <v>51667.56</v>
      </c>
      <c r="S23" s="41">
        <v>51678.44</v>
      </c>
      <c r="T23" s="39">
        <f t="shared" si="10"/>
        <v>465018.92</v>
      </c>
      <c r="U23" s="35">
        <f t="shared" si="1"/>
        <v>0</v>
      </c>
      <c r="V23" s="93">
        <v>465018.92</v>
      </c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-2225.5</v>
      </c>
      <c r="J26" s="40">
        <f t="shared" si="11"/>
        <v>-2225.5</v>
      </c>
      <c r="K26" s="40">
        <f t="shared" si="11"/>
        <v>-2225.5</v>
      </c>
      <c r="L26" s="40">
        <f t="shared" si="11"/>
        <v>-6676.5</v>
      </c>
      <c r="M26" s="40">
        <f t="shared" si="11"/>
        <v>-2225.5</v>
      </c>
      <c r="N26" s="40">
        <f t="shared" si="11"/>
        <v>17774.5</v>
      </c>
      <c r="O26" s="40">
        <f t="shared" si="11"/>
        <v>-2225.5</v>
      </c>
      <c r="P26" s="40">
        <f t="shared" si="11"/>
        <v>6647.0000000001164</v>
      </c>
      <c r="Q26" s="40">
        <f t="shared" si="11"/>
        <v>-2225.5</v>
      </c>
      <c r="R26" s="40">
        <f t="shared" si="11"/>
        <v>-2225.5</v>
      </c>
      <c r="S26" s="40">
        <f t="shared" si="11"/>
        <v>-2196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-2225.5</v>
      </c>
      <c r="J28" s="58">
        <f t="shared" si="13"/>
        <v>-2225.5</v>
      </c>
      <c r="K28" s="58">
        <f t="shared" si="13"/>
        <v>-2225.5</v>
      </c>
      <c r="L28" s="58">
        <f t="shared" si="13"/>
        <v>-6676.5</v>
      </c>
      <c r="M28" s="58">
        <f t="shared" si="13"/>
        <v>-2225.5</v>
      </c>
      <c r="N28" s="58">
        <f t="shared" si="13"/>
        <v>17774.5</v>
      </c>
      <c r="O28" s="58">
        <f t="shared" si="13"/>
        <v>-2225.5</v>
      </c>
      <c r="P28" s="58">
        <f t="shared" si="13"/>
        <v>6647.0000000001164</v>
      </c>
      <c r="Q28" s="58">
        <f t="shared" si="13"/>
        <v>-2225.5</v>
      </c>
      <c r="R28" s="58">
        <f t="shared" si="13"/>
        <v>-2225.5</v>
      </c>
      <c r="S28" s="58">
        <f t="shared" si="13"/>
        <v>-2196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102"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>
        <v>0</v>
      </c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>
        <v>0</v>
      </c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995178.92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108348.4</v>
      </c>
      <c r="J46" s="43">
        <f t="shared" si="25"/>
        <v>108348.4</v>
      </c>
      <c r="K46" s="43">
        <f t="shared" si="25"/>
        <v>108348.4</v>
      </c>
      <c r="L46" s="43">
        <f t="shared" si="25"/>
        <v>325045.19999999995</v>
      </c>
      <c r="M46" s="43">
        <f t="shared" si="25"/>
        <v>108348.4</v>
      </c>
      <c r="N46" s="43">
        <f t="shared" si="25"/>
        <v>128348.4</v>
      </c>
      <c r="O46" s="43">
        <f t="shared" si="25"/>
        <v>108348.4</v>
      </c>
      <c r="P46" s="43">
        <f t="shared" si="25"/>
        <v>670090.4</v>
      </c>
      <c r="Q46" s="43">
        <f t="shared" si="25"/>
        <v>108348.4</v>
      </c>
      <c r="R46" s="43">
        <f t="shared" si="25"/>
        <v>108348.4</v>
      </c>
      <c r="S46" s="43">
        <f t="shared" si="25"/>
        <v>108391.72</v>
      </c>
      <c r="T46" s="43">
        <f t="shared" si="25"/>
        <v>995178.92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995178.91999999993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110573.9</v>
      </c>
      <c r="J47" s="43">
        <f t="shared" si="26"/>
        <v>110573.9</v>
      </c>
      <c r="K47" s="43">
        <f t="shared" si="26"/>
        <v>110573.9</v>
      </c>
      <c r="L47" s="43">
        <f t="shared" si="26"/>
        <v>331721.69999999995</v>
      </c>
      <c r="M47" s="43">
        <f t="shared" si="26"/>
        <v>110573.9</v>
      </c>
      <c r="N47" s="43">
        <f t="shared" si="26"/>
        <v>110573.9</v>
      </c>
      <c r="O47" s="43">
        <f t="shared" si="26"/>
        <v>110573.9</v>
      </c>
      <c r="P47" s="43">
        <f t="shared" si="26"/>
        <v>663443.39999999991</v>
      </c>
      <c r="Q47" s="43">
        <f t="shared" si="26"/>
        <v>110573.9</v>
      </c>
      <c r="R47" s="43">
        <f t="shared" si="26"/>
        <v>110573.9</v>
      </c>
      <c r="S47" s="43">
        <f t="shared" si="26"/>
        <v>110587.72</v>
      </c>
      <c r="T47" s="43">
        <f t="shared" si="26"/>
        <v>995178.91999999993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-2225.5</v>
      </c>
      <c r="J48" s="43">
        <f t="shared" si="27"/>
        <v>-2225.5</v>
      </c>
      <c r="K48" s="43">
        <f t="shared" si="27"/>
        <v>-2225.5</v>
      </c>
      <c r="L48" s="43">
        <f t="shared" si="27"/>
        <v>-6676.5</v>
      </c>
      <c r="M48" s="43">
        <f t="shared" si="27"/>
        <v>-2225.5</v>
      </c>
      <c r="N48" s="43">
        <f t="shared" si="27"/>
        <v>17774.5</v>
      </c>
      <c r="O48" s="43">
        <f t="shared" si="27"/>
        <v>-2225.5</v>
      </c>
      <c r="P48" s="43">
        <f t="shared" si="27"/>
        <v>6647.0000000001164</v>
      </c>
      <c r="Q48" s="43">
        <f t="shared" si="27"/>
        <v>-2225.5</v>
      </c>
      <c r="R48" s="43">
        <f t="shared" si="27"/>
        <v>-2225.5</v>
      </c>
      <c r="S48" s="43">
        <f t="shared" si="27"/>
        <v>-2196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1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 xr:uid="{5BC772CA-D31A-4954-8E91-2453239BB351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 xr:uid="{9CC17A4B-8B21-4402-A6F9-0C560C323189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3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69" t="s">
        <v>647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4557307.47</v>
      </c>
      <c r="E5" s="35">
        <f t="shared" si="0"/>
        <v>76215</v>
      </c>
      <c r="F5" s="35">
        <f t="shared" si="0"/>
        <v>75076.05</v>
      </c>
      <c r="G5" s="35">
        <f t="shared" si="0"/>
        <v>580145.69999999995</v>
      </c>
      <c r="H5" s="35">
        <f t="shared" si="0"/>
        <v>731436.75</v>
      </c>
      <c r="I5" s="35">
        <f t="shared" si="0"/>
        <v>447856.19</v>
      </c>
      <c r="J5" s="35">
        <f t="shared" si="0"/>
        <v>0</v>
      </c>
      <c r="K5" s="35">
        <f t="shared" si="0"/>
        <v>266696.32000000001</v>
      </c>
      <c r="L5" s="35">
        <f t="shared" si="0"/>
        <v>1445989.26</v>
      </c>
      <c r="M5" s="35">
        <f t="shared" si="0"/>
        <v>97176.36</v>
      </c>
      <c r="N5" s="35">
        <f t="shared" si="0"/>
        <v>1207821.1000000001</v>
      </c>
      <c r="O5" s="35">
        <f t="shared" si="0"/>
        <v>192655.15</v>
      </c>
      <c r="P5" s="35">
        <f t="shared" si="0"/>
        <v>2943641.87</v>
      </c>
      <c r="Q5" s="35">
        <f t="shared" si="0"/>
        <v>89456.06</v>
      </c>
      <c r="R5" s="35">
        <f t="shared" si="0"/>
        <v>0</v>
      </c>
      <c r="S5" s="35">
        <f t="shared" si="0"/>
        <v>1524209.54</v>
      </c>
      <c r="T5" s="35">
        <f t="shared" si="0"/>
        <v>4557307.4700000007</v>
      </c>
      <c r="U5" s="35">
        <f>D5-T5</f>
        <v>0</v>
      </c>
      <c r="V5" s="90">
        <f>SUM(V6:V13)</f>
        <v>4123927.47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92">
        <v>0</v>
      </c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>
        <v>0</v>
      </c>
    </row>
    <row r="8" spans="1:22" ht="16.5" customHeight="1">
      <c r="A8" s="91">
        <v>3</v>
      </c>
      <c r="B8" s="3">
        <v>13</v>
      </c>
      <c r="C8" s="16" t="s">
        <v>6</v>
      </c>
      <c r="D8" s="36">
        <v>4557307.47</v>
      </c>
      <c r="E8" s="137">
        <v>76215</v>
      </c>
      <c r="F8" s="137">
        <v>75076.05</v>
      </c>
      <c r="G8" s="137">
        <v>580145.69999999995</v>
      </c>
      <c r="H8" s="37">
        <f t="shared" si="2"/>
        <v>731436.75</v>
      </c>
      <c r="I8" s="137">
        <v>447856.19</v>
      </c>
      <c r="J8" s="137">
        <v>0</v>
      </c>
      <c r="K8" s="137">
        <v>266696.32000000001</v>
      </c>
      <c r="L8" s="37">
        <f t="shared" si="3"/>
        <v>1445989.26</v>
      </c>
      <c r="M8" s="137">
        <v>97176.36</v>
      </c>
      <c r="N8" s="137">
        <v>1207821.1000000001</v>
      </c>
      <c r="O8" s="137">
        <v>192655.15</v>
      </c>
      <c r="P8" s="37">
        <f t="shared" si="4"/>
        <v>2943641.87</v>
      </c>
      <c r="Q8" s="137">
        <v>89456.06</v>
      </c>
      <c r="R8" s="137">
        <v>0</v>
      </c>
      <c r="S8" s="137">
        <v>1524209.54</v>
      </c>
      <c r="T8" s="37">
        <f t="shared" si="5"/>
        <v>4557307.4700000007</v>
      </c>
      <c r="U8" s="35">
        <f t="shared" si="1"/>
        <v>0</v>
      </c>
      <c r="V8" s="92">
        <v>4123927.47</v>
      </c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4576879.71</v>
      </c>
      <c r="E14" s="35">
        <f t="shared" si="6"/>
        <v>113095.98</v>
      </c>
      <c r="F14" s="35">
        <f t="shared" si="6"/>
        <v>120397.28</v>
      </c>
      <c r="G14" s="35">
        <f t="shared" si="6"/>
        <v>557903.18999999994</v>
      </c>
      <c r="H14" s="35">
        <f t="shared" si="6"/>
        <v>791396.45</v>
      </c>
      <c r="I14" s="35">
        <f t="shared" si="6"/>
        <v>429108.14999999997</v>
      </c>
      <c r="J14" s="35">
        <f t="shared" si="6"/>
        <v>417296.74</v>
      </c>
      <c r="K14" s="35">
        <f t="shared" si="6"/>
        <v>425346.17</v>
      </c>
      <c r="L14" s="35">
        <f t="shared" si="6"/>
        <v>2063147.5099999998</v>
      </c>
      <c r="M14" s="35">
        <f t="shared" si="6"/>
        <v>420778.94999999995</v>
      </c>
      <c r="N14" s="35">
        <f t="shared" si="6"/>
        <v>414028.16</v>
      </c>
      <c r="O14" s="35">
        <f t="shared" si="6"/>
        <v>417067.02999999997</v>
      </c>
      <c r="P14" s="35">
        <f t="shared" si="6"/>
        <v>3315021.65</v>
      </c>
      <c r="Q14" s="35">
        <f t="shared" si="6"/>
        <v>419065.22</v>
      </c>
      <c r="R14" s="35">
        <f t="shared" si="6"/>
        <v>419342.25999999995</v>
      </c>
      <c r="S14" s="35">
        <f t="shared" si="6"/>
        <v>423450.58</v>
      </c>
      <c r="T14" s="35">
        <f t="shared" si="6"/>
        <v>4576879.71</v>
      </c>
      <c r="U14" s="35">
        <f t="shared" si="1"/>
        <v>0</v>
      </c>
      <c r="V14" s="90">
        <f>SUM(V15:V25)</f>
        <v>4123927.47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1080000</v>
      </c>
      <c r="E15" s="41">
        <v>113095.98</v>
      </c>
      <c r="F15" s="41">
        <v>120397.28</v>
      </c>
      <c r="G15" s="41">
        <v>124032.15</v>
      </c>
      <c r="H15" s="39">
        <f>E15+F15+G15</f>
        <v>357525.41000000003</v>
      </c>
      <c r="I15" s="41">
        <v>78229.83</v>
      </c>
      <c r="J15" s="41">
        <v>81071.94</v>
      </c>
      <c r="K15" s="41">
        <v>80983.75</v>
      </c>
      <c r="L15" s="39">
        <f>H15+I15+J15+K15</f>
        <v>597810.93000000005</v>
      </c>
      <c r="M15" s="41">
        <v>80664.45</v>
      </c>
      <c r="N15" s="41">
        <v>79250.429999999993</v>
      </c>
      <c r="O15" s="41">
        <v>80126.45</v>
      </c>
      <c r="P15" s="39">
        <f>L15+M15+N15+O15</f>
        <v>837852.26</v>
      </c>
      <c r="Q15" s="41">
        <v>81401.240000000005</v>
      </c>
      <c r="R15" s="41">
        <v>80216.45</v>
      </c>
      <c r="S15" s="41">
        <v>80530.05</v>
      </c>
      <c r="T15" s="39">
        <f>P15+Q15+R15+S15</f>
        <v>1080000</v>
      </c>
      <c r="U15" s="35">
        <f t="shared" si="1"/>
        <v>0</v>
      </c>
      <c r="V15" s="93">
        <v>1080000</v>
      </c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38">
        <v>64572.24</v>
      </c>
      <c r="E18" s="41">
        <v>0</v>
      </c>
      <c r="F18" s="41">
        <v>0</v>
      </c>
      <c r="G18" s="41">
        <v>491.04</v>
      </c>
      <c r="H18" s="39">
        <f t="shared" si="7"/>
        <v>491.04</v>
      </c>
      <c r="I18" s="41">
        <v>17664.16</v>
      </c>
      <c r="J18" s="41">
        <v>3010.64</v>
      </c>
      <c r="K18" s="41">
        <v>11148.26</v>
      </c>
      <c r="L18" s="39">
        <f t="shared" si="8"/>
        <v>32314.1</v>
      </c>
      <c r="M18" s="41">
        <v>6900.34</v>
      </c>
      <c r="N18" s="41">
        <v>1563.57</v>
      </c>
      <c r="O18" s="41">
        <v>3726.42</v>
      </c>
      <c r="P18" s="39">
        <f t="shared" si="9"/>
        <v>44504.43</v>
      </c>
      <c r="Q18" s="41">
        <v>4449.82</v>
      </c>
      <c r="R18" s="41">
        <v>5911.65</v>
      </c>
      <c r="S18" s="41">
        <v>9706.34</v>
      </c>
      <c r="T18" s="39">
        <f t="shared" si="10"/>
        <v>64572.240000000005</v>
      </c>
      <c r="U18" s="35">
        <f t="shared" si="1"/>
        <v>0</v>
      </c>
      <c r="V18" s="93">
        <v>45000</v>
      </c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38">
        <v>3432307.47</v>
      </c>
      <c r="E23" s="41">
        <v>0</v>
      </c>
      <c r="F23" s="41">
        <v>0</v>
      </c>
      <c r="G23" s="41">
        <v>433380</v>
      </c>
      <c r="H23" s="39">
        <f t="shared" si="7"/>
        <v>433380</v>
      </c>
      <c r="I23" s="41">
        <v>333214.15999999997</v>
      </c>
      <c r="J23" s="41">
        <v>333214.15999999997</v>
      </c>
      <c r="K23" s="41">
        <v>333214.15999999997</v>
      </c>
      <c r="L23" s="39">
        <f t="shared" si="8"/>
        <v>1433022.4799999997</v>
      </c>
      <c r="M23" s="41">
        <v>333214.15999999997</v>
      </c>
      <c r="N23" s="41">
        <v>333214.15999999997</v>
      </c>
      <c r="O23" s="41">
        <v>333214.15999999997</v>
      </c>
      <c r="P23" s="39">
        <f t="shared" si="9"/>
        <v>2432664.96</v>
      </c>
      <c r="Q23" s="41">
        <v>333214.15999999997</v>
      </c>
      <c r="R23" s="41">
        <v>333214.15999999997</v>
      </c>
      <c r="S23" s="41">
        <v>333214.19</v>
      </c>
      <c r="T23" s="39">
        <f t="shared" si="10"/>
        <v>3432307.47</v>
      </c>
      <c r="U23" s="35">
        <f t="shared" si="1"/>
        <v>0</v>
      </c>
      <c r="V23" s="93">
        <v>2998927.47</v>
      </c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-19572.240000000224</v>
      </c>
      <c r="E26" s="40">
        <f t="shared" si="11"/>
        <v>-36880.979999999996</v>
      </c>
      <c r="F26" s="40">
        <f t="shared" si="11"/>
        <v>-45321.229999999996</v>
      </c>
      <c r="G26" s="40">
        <f t="shared" si="11"/>
        <v>22242.510000000009</v>
      </c>
      <c r="H26" s="40">
        <f t="shared" si="11"/>
        <v>-59959.699999999953</v>
      </c>
      <c r="I26" s="40">
        <f t="shared" si="11"/>
        <v>18748.040000000037</v>
      </c>
      <c r="J26" s="40">
        <f t="shared" si="11"/>
        <v>-417296.74</v>
      </c>
      <c r="K26" s="40">
        <f t="shared" si="11"/>
        <v>-158649.84999999998</v>
      </c>
      <c r="L26" s="40">
        <f t="shared" si="11"/>
        <v>-617158.24999999977</v>
      </c>
      <c r="M26" s="40">
        <f t="shared" si="11"/>
        <v>-323602.58999999997</v>
      </c>
      <c r="N26" s="40">
        <f t="shared" si="11"/>
        <v>793792.94000000018</v>
      </c>
      <c r="O26" s="40">
        <f t="shared" si="11"/>
        <v>-224411.87999999998</v>
      </c>
      <c r="P26" s="40">
        <f t="shared" si="11"/>
        <v>-371379.7799999998</v>
      </c>
      <c r="Q26" s="40">
        <f t="shared" si="11"/>
        <v>-329609.15999999997</v>
      </c>
      <c r="R26" s="40">
        <f t="shared" si="11"/>
        <v>-419342.25999999995</v>
      </c>
      <c r="S26" s="40">
        <f t="shared" si="11"/>
        <v>1100758.96</v>
      </c>
      <c r="T26" s="40">
        <f t="shared" si="11"/>
        <v>-19572.239999999292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-36880.979999999996</v>
      </c>
      <c r="F28" s="58">
        <f t="shared" si="13"/>
        <v>-45321.229999999996</v>
      </c>
      <c r="G28" s="58">
        <f t="shared" si="13"/>
        <v>22242.510000000009</v>
      </c>
      <c r="H28" s="58">
        <f t="shared" si="13"/>
        <v>-59959.699999999953</v>
      </c>
      <c r="I28" s="58">
        <f t="shared" si="13"/>
        <v>18748.040000000037</v>
      </c>
      <c r="J28" s="58">
        <f t="shared" si="13"/>
        <v>-417296.74</v>
      </c>
      <c r="K28" s="58">
        <f t="shared" si="13"/>
        <v>-158649.84999999998</v>
      </c>
      <c r="L28" s="58">
        <f t="shared" si="13"/>
        <v>-617158.24999999977</v>
      </c>
      <c r="M28" s="58">
        <f t="shared" si="13"/>
        <v>-323602.58999999997</v>
      </c>
      <c r="N28" s="58">
        <f t="shared" si="13"/>
        <v>793792.94000000018</v>
      </c>
      <c r="O28" s="58">
        <f t="shared" si="13"/>
        <v>-224411.87999999998</v>
      </c>
      <c r="P28" s="58">
        <f t="shared" si="13"/>
        <v>-371379.7799999998</v>
      </c>
      <c r="Q28" s="58">
        <f t="shared" si="13"/>
        <v>-329609.15999999997</v>
      </c>
      <c r="R28" s="58">
        <f t="shared" si="13"/>
        <v>-419342.25999999995</v>
      </c>
      <c r="S28" s="58">
        <f t="shared" si="13"/>
        <v>1100758.96</v>
      </c>
      <c r="T28" s="58">
        <f t="shared" si="13"/>
        <v>-19572.239999999292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102"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>
        <v>0</v>
      </c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>
        <v>0</v>
      </c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4557307.47</v>
      </c>
      <c r="E46" s="43">
        <f t="shared" si="25"/>
        <v>76215</v>
      </c>
      <c r="F46" s="43">
        <f t="shared" si="25"/>
        <v>75076.05</v>
      </c>
      <c r="G46" s="43">
        <f t="shared" si="25"/>
        <v>580145.69999999995</v>
      </c>
      <c r="H46" s="43">
        <f t="shared" si="25"/>
        <v>731436.75</v>
      </c>
      <c r="I46" s="43">
        <f t="shared" si="25"/>
        <v>447856.19</v>
      </c>
      <c r="J46" s="43">
        <f t="shared" si="25"/>
        <v>0</v>
      </c>
      <c r="K46" s="43">
        <f t="shared" si="25"/>
        <v>266696.32000000001</v>
      </c>
      <c r="L46" s="43">
        <f t="shared" si="25"/>
        <v>1445989.26</v>
      </c>
      <c r="M46" s="43">
        <f t="shared" si="25"/>
        <v>97176.36</v>
      </c>
      <c r="N46" s="43">
        <f t="shared" si="25"/>
        <v>1207821.1000000001</v>
      </c>
      <c r="O46" s="43">
        <f t="shared" si="25"/>
        <v>192655.15</v>
      </c>
      <c r="P46" s="43">
        <f t="shared" si="25"/>
        <v>2943641.87</v>
      </c>
      <c r="Q46" s="43">
        <f t="shared" si="25"/>
        <v>89456.06</v>
      </c>
      <c r="R46" s="43">
        <f t="shared" si="25"/>
        <v>0</v>
      </c>
      <c r="S46" s="43">
        <f t="shared" si="25"/>
        <v>1524209.54</v>
      </c>
      <c r="T46" s="43">
        <f t="shared" si="25"/>
        <v>4557307.4700000007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4576879.71</v>
      </c>
      <c r="E47" s="43">
        <f t="shared" si="26"/>
        <v>113095.98</v>
      </c>
      <c r="F47" s="43">
        <f t="shared" si="26"/>
        <v>120397.28</v>
      </c>
      <c r="G47" s="43">
        <f t="shared" si="26"/>
        <v>557903.18999999994</v>
      </c>
      <c r="H47" s="43">
        <f t="shared" si="26"/>
        <v>791396.45</v>
      </c>
      <c r="I47" s="43">
        <f t="shared" si="26"/>
        <v>429108.14999999997</v>
      </c>
      <c r="J47" s="43">
        <f t="shared" si="26"/>
        <v>417296.74</v>
      </c>
      <c r="K47" s="43">
        <f t="shared" si="26"/>
        <v>425346.17</v>
      </c>
      <c r="L47" s="43">
        <f t="shared" si="26"/>
        <v>2063147.5099999998</v>
      </c>
      <c r="M47" s="43">
        <f t="shared" si="26"/>
        <v>420778.94999999995</v>
      </c>
      <c r="N47" s="43">
        <f t="shared" si="26"/>
        <v>414028.16</v>
      </c>
      <c r="O47" s="43">
        <f t="shared" si="26"/>
        <v>417067.02999999997</v>
      </c>
      <c r="P47" s="43">
        <f t="shared" si="26"/>
        <v>3315021.65</v>
      </c>
      <c r="Q47" s="43">
        <f t="shared" si="26"/>
        <v>419065.22</v>
      </c>
      <c r="R47" s="43">
        <f t="shared" si="26"/>
        <v>419342.25999999995</v>
      </c>
      <c r="S47" s="43">
        <f t="shared" si="26"/>
        <v>423450.58</v>
      </c>
      <c r="T47" s="43">
        <f t="shared" si="26"/>
        <v>4576879.71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-19572.240000000224</v>
      </c>
      <c r="E48" s="43">
        <f t="shared" ref="E48:T48" si="27">E46-E47</f>
        <v>-36880.979999999996</v>
      </c>
      <c r="F48" s="43">
        <f t="shared" si="27"/>
        <v>-45321.229999999996</v>
      </c>
      <c r="G48" s="43">
        <f t="shared" si="27"/>
        <v>22242.510000000009</v>
      </c>
      <c r="H48" s="43">
        <f t="shared" si="27"/>
        <v>-59959.699999999953</v>
      </c>
      <c r="I48" s="43">
        <f t="shared" si="27"/>
        <v>18748.040000000037</v>
      </c>
      <c r="J48" s="43">
        <f t="shared" si="27"/>
        <v>-417296.74</v>
      </c>
      <c r="K48" s="43">
        <f t="shared" si="27"/>
        <v>-158649.84999999998</v>
      </c>
      <c r="L48" s="43">
        <f t="shared" si="27"/>
        <v>-617158.24999999977</v>
      </c>
      <c r="M48" s="43">
        <f t="shared" si="27"/>
        <v>-323602.58999999997</v>
      </c>
      <c r="N48" s="43">
        <f t="shared" si="27"/>
        <v>793792.94000000018</v>
      </c>
      <c r="O48" s="43">
        <f t="shared" si="27"/>
        <v>-224411.87999999998</v>
      </c>
      <c r="P48" s="43">
        <f t="shared" si="27"/>
        <v>-371379.7799999998</v>
      </c>
      <c r="Q48" s="43">
        <f t="shared" si="27"/>
        <v>-329609.15999999997</v>
      </c>
      <c r="R48" s="43">
        <f t="shared" si="27"/>
        <v>-419342.25999999995</v>
      </c>
      <c r="S48" s="43">
        <f t="shared" si="27"/>
        <v>1100758.96</v>
      </c>
      <c r="T48" s="43">
        <f t="shared" si="27"/>
        <v>-19572.239999999292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0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 xr:uid="{9A2091F9-E317-466C-92C6-D407A4CC96E3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 xr:uid="{F5C45879-6FF3-4FF1-B57C-51300B158495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3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V51"/>
  <sheetViews>
    <sheetView showGridLines="0" view="pageBreakPreview" topLeftCell="E1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6:C7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75" t="s">
        <v>646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662627.64</v>
      </c>
      <c r="E5" s="35">
        <f t="shared" si="0"/>
        <v>0</v>
      </c>
      <c r="F5" s="35">
        <f t="shared" si="0"/>
        <v>0</v>
      </c>
      <c r="G5" s="35">
        <f t="shared" si="0"/>
        <v>78924.02</v>
      </c>
      <c r="H5" s="35">
        <f t="shared" si="0"/>
        <v>78924.02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78924.02</v>
      </c>
      <c r="M5" s="35">
        <f t="shared" si="0"/>
        <v>0</v>
      </c>
      <c r="N5" s="35">
        <f t="shared" si="0"/>
        <v>583703.62</v>
      </c>
      <c r="O5" s="35">
        <f t="shared" si="0"/>
        <v>0</v>
      </c>
      <c r="P5" s="35">
        <f t="shared" si="0"/>
        <v>662627.64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662627.64</v>
      </c>
      <c r="U5" s="35">
        <f>D5-T5</f>
        <v>0</v>
      </c>
      <c r="V5" s="90">
        <f>SUM(V6:V13)</f>
        <v>662627.64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92">
        <v>0</v>
      </c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>
        <v>0</v>
      </c>
    </row>
    <row r="8" spans="1:22" ht="16.5" customHeight="1">
      <c r="A8" s="91">
        <v>3</v>
      </c>
      <c r="B8" s="3">
        <v>13</v>
      </c>
      <c r="C8" s="16" t="s">
        <v>6</v>
      </c>
      <c r="D8" s="36">
        <v>662627.64</v>
      </c>
      <c r="E8" s="137">
        <v>0</v>
      </c>
      <c r="F8" s="137">
        <v>0</v>
      </c>
      <c r="G8" s="137">
        <v>78924.02</v>
      </c>
      <c r="H8" s="37">
        <f t="shared" si="2"/>
        <v>78924.02</v>
      </c>
      <c r="I8" s="137">
        <v>0</v>
      </c>
      <c r="J8" s="137">
        <v>0</v>
      </c>
      <c r="K8" s="137">
        <v>0</v>
      </c>
      <c r="L8" s="37">
        <f t="shared" si="3"/>
        <v>78924.02</v>
      </c>
      <c r="M8" s="137">
        <v>0</v>
      </c>
      <c r="N8" s="137">
        <v>583703.62</v>
      </c>
      <c r="O8" s="137">
        <v>0</v>
      </c>
      <c r="P8" s="37">
        <f t="shared" si="4"/>
        <v>662627.64</v>
      </c>
      <c r="Q8" s="137">
        <v>0</v>
      </c>
      <c r="R8" s="137">
        <v>0</v>
      </c>
      <c r="S8" s="137">
        <v>0</v>
      </c>
      <c r="T8" s="37">
        <f t="shared" si="5"/>
        <v>662627.64</v>
      </c>
      <c r="U8" s="35">
        <f t="shared" si="1"/>
        <v>0</v>
      </c>
      <c r="V8" s="92">
        <v>662627.64</v>
      </c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662627.64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73625.289999999994</v>
      </c>
      <c r="J14" s="35">
        <f t="shared" si="6"/>
        <v>73625.289999999994</v>
      </c>
      <c r="K14" s="35">
        <f t="shared" si="6"/>
        <v>73625.289999999994</v>
      </c>
      <c r="L14" s="35">
        <f t="shared" si="6"/>
        <v>220875.87</v>
      </c>
      <c r="M14" s="35">
        <f t="shared" si="6"/>
        <v>73625.289999999994</v>
      </c>
      <c r="N14" s="35">
        <f t="shared" si="6"/>
        <v>73625.289999999994</v>
      </c>
      <c r="O14" s="35">
        <f t="shared" si="6"/>
        <v>73625.289999999994</v>
      </c>
      <c r="P14" s="35">
        <f t="shared" si="6"/>
        <v>441751.73999999993</v>
      </c>
      <c r="Q14" s="35">
        <f t="shared" si="6"/>
        <v>73625.289999999994</v>
      </c>
      <c r="R14" s="35">
        <f t="shared" si="6"/>
        <v>73625.289999999994</v>
      </c>
      <c r="S14" s="35">
        <f t="shared" si="6"/>
        <v>73625.320000000007</v>
      </c>
      <c r="T14" s="35">
        <f t="shared" si="6"/>
        <v>662627.6399999999</v>
      </c>
      <c r="U14" s="35">
        <f t="shared" si="1"/>
        <v>0</v>
      </c>
      <c r="V14" s="90">
        <f>SUM(V15:V25)</f>
        <v>662627.64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>E15+F15+G15</f>
        <v>0</v>
      </c>
      <c r="I15" s="41">
        <v>0</v>
      </c>
      <c r="J15" s="41">
        <v>0</v>
      </c>
      <c r="K15" s="41">
        <v>0</v>
      </c>
      <c r="L15" s="39">
        <f>H15+I15+J15+K15</f>
        <v>0</v>
      </c>
      <c r="M15" s="41">
        <v>0</v>
      </c>
      <c r="N15" s="41">
        <v>0</v>
      </c>
      <c r="O15" s="41">
        <v>0</v>
      </c>
      <c r="P15" s="39">
        <f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93"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38">
        <v>0</v>
      </c>
      <c r="E18" s="41">
        <v>0</v>
      </c>
      <c r="F18" s="41">
        <v>0</v>
      </c>
      <c r="G18" s="41">
        <v>0</v>
      </c>
      <c r="H18" s="39">
        <f t="shared" si="7"/>
        <v>0</v>
      </c>
      <c r="I18" s="41">
        <v>0</v>
      </c>
      <c r="J18" s="41">
        <v>0</v>
      </c>
      <c r="K18" s="41">
        <v>0</v>
      </c>
      <c r="L18" s="39">
        <f t="shared" si="8"/>
        <v>0</v>
      </c>
      <c r="M18" s="41">
        <v>0</v>
      </c>
      <c r="N18" s="41">
        <v>0</v>
      </c>
      <c r="O18" s="41">
        <v>0</v>
      </c>
      <c r="P18" s="39">
        <f t="shared" si="9"/>
        <v>0</v>
      </c>
      <c r="Q18" s="41">
        <v>0</v>
      </c>
      <c r="R18" s="41">
        <v>0</v>
      </c>
      <c r="S18" s="41">
        <v>0</v>
      </c>
      <c r="T18" s="39">
        <f t="shared" si="10"/>
        <v>0</v>
      </c>
      <c r="U18" s="35">
        <f t="shared" si="1"/>
        <v>0</v>
      </c>
      <c r="V18" s="93"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38">
        <v>662627.64</v>
      </c>
      <c r="E23" s="41">
        <v>0</v>
      </c>
      <c r="F23" s="41">
        <v>0</v>
      </c>
      <c r="G23" s="41">
        <v>0</v>
      </c>
      <c r="H23" s="39">
        <f t="shared" si="7"/>
        <v>0</v>
      </c>
      <c r="I23" s="41">
        <v>73625.289999999994</v>
      </c>
      <c r="J23" s="41">
        <v>73625.289999999994</v>
      </c>
      <c r="K23" s="41">
        <v>73625.289999999994</v>
      </c>
      <c r="L23" s="39">
        <f t="shared" si="8"/>
        <v>220875.87</v>
      </c>
      <c r="M23" s="41">
        <v>73625.289999999994</v>
      </c>
      <c r="N23" s="41">
        <v>73625.289999999994</v>
      </c>
      <c r="O23" s="41">
        <v>73625.289999999994</v>
      </c>
      <c r="P23" s="39">
        <f t="shared" si="9"/>
        <v>441751.73999999993</v>
      </c>
      <c r="Q23" s="41">
        <v>73625.289999999994</v>
      </c>
      <c r="R23" s="41">
        <v>73625.289999999994</v>
      </c>
      <c r="S23" s="41">
        <v>73625.320000000007</v>
      </c>
      <c r="T23" s="39">
        <f t="shared" si="10"/>
        <v>662627.6399999999</v>
      </c>
      <c r="U23" s="35">
        <f t="shared" si="1"/>
        <v>0</v>
      </c>
      <c r="V23" s="93">
        <v>662627.64</v>
      </c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78924.02</v>
      </c>
      <c r="H26" s="40">
        <f t="shared" si="11"/>
        <v>78924.02</v>
      </c>
      <c r="I26" s="40">
        <f t="shared" si="11"/>
        <v>-73625.289999999994</v>
      </c>
      <c r="J26" s="40">
        <f t="shared" si="11"/>
        <v>-73625.289999999994</v>
      </c>
      <c r="K26" s="40">
        <f t="shared" si="11"/>
        <v>-73625.289999999994</v>
      </c>
      <c r="L26" s="40">
        <f t="shared" si="11"/>
        <v>-141951.84999999998</v>
      </c>
      <c r="M26" s="40">
        <f t="shared" si="11"/>
        <v>-73625.289999999994</v>
      </c>
      <c r="N26" s="40">
        <f t="shared" si="11"/>
        <v>510078.33</v>
      </c>
      <c r="O26" s="40">
        <f t="shared" si="11"/>
        <v>-73625.289999999994</v>
      </c>
      <c r="P26" s="40">
        <f t="shared" si="11"/>
        <v>220875.90000000008</v>
      </c>
      <c r="Q26" s="40">
        <f t="shared" si="11"/>
        <v>-73625.289999999994</v>
      </c>
      <c r="R26" s="40">
        <f t="shared" si="11"/>
        <v>-73625.289999999994</v>
      </c>
      <c r="S26" s="40">
        <f t="shared" si="11"/>
        <v>-73625.320000000007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78924.02</v>
      </c>
      <c r="H28" s="58">
        <f t="shared" si="13"/>
        <v>78924.02</v>
      </c>
      <c r="I28" s="58">
        <f t="shared" si="13"/>
        <v>-73625.289999999994</v>
      </c>
      <c r="J28" s="58">
        <f t="shared" si="13"/>
        <v>-73625.289999999994</v>
      </c>
      <c r="K28" s="58">
        <f t="shared" si="13"/>
        <v>-73625.289999999994</v>
      </c>
      <c r="L28" s="58">
        <f t="shared" si="13"/>
        <v>-141951.84999999998</v>
      </c>
      <c r="M28" s="58">
        <f t="shared" si="13"/>
        <v>-73625.289999999994</v>
      </c>
      <c r="N28" s="58">
        <f t="shared" si="13"/>
        <v>510078.33</v>
      </c>
      <c r="O28" s="58">
        <f t="shared" si="13"/>
        <v>-73625.289999999994</v>
      </c>
      <c r="P28" s="58">
        <f t="shared" si="13"/>
        <v>220875.90000000008</v>
      </c>
      <c r="Q28" s="58">
        <f t="shared" si="13"/>
        <v>-73625.289999999994</v>
      </c>
      <c r="R28" s="58">
        <f t="shared" si="13"/>
        <v>-73625.289999999994</v>
      </c>
      <c r="S28" s="58">
        <f t="shared" si="13"/>
        <v>-73625.320000000007</v>
      </c>
      <c r="T28" s="58">
        <f t="shared" si="13"/>
        <v>0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102"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>
        <v>0</v>
      </c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>
        <v>0</v>
      </c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662627.64</v>
      </c>
      <c r="E46" s="43">
        <f t="shared" si="25"/>
        <v>0</v>
      </c>
      <c r="F46" s="43">
        <f t="shared" si="25"/>
        <v>0</v>
      </c>
      <c r="G46" s="43">
        <f t="shared" si="25"/>
        <v>78924.02</v>
      </c>
      <c r="H46" s="43">
        <f t="shared" si="25"/>
        <v>78924.02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78924.02</v>
      </c>
      <c r="M46" s="43">
        <f t="shared" si="25"/>
        <v>0</v>
      </c>
      <c r="N46" s="43">
        <f t="shared" si="25"/>
        <v>583703.62</v>
      </c>
      <c r="O46" s="43">
        <f t="shared" si="25"/>
        <v>0</v>
      </c>
      <c r="P46" s="43">
        <f t="shared" si="25"/>
        <v>662627.64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662627.64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662627.64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73625.289999999994</v>
      </c>
      <c r="J47" s="43">
        <f t="shared" si="26"/>
        <v>73625.289999999994</v>
      </c>
      <c r="K47" s="43">
        <f t="shared" si="26"/>
        <v>73625.289999999994</v>
      </c>
      <c r="L47" s="43">
        <f t="shared" si="26"/>
        <v>220875.87</v>
      </c>
      <c r="M47" s="43">
        <f t="shared" si="26"/>
        <v>73625.289999999994</v>
      </c>
      <c r="N47" s="43">
        <f t="shared" si="26"/>
        <v>73625.289999999994</v>
      </c>
      <c r="O47" s="43">
        <f t="shared" si="26"/>
        <v>73625.289999999994</v>
      </c>
      <c r="P47" s="43">
        <f t="shared" si="26"/>
        <v>441751.73999999993</v>
      </c>
      <c r="Q47" s="43">
        <f t="shared" si="26"/>
        <v>73625.289999999994</v>
      </c>
      <c r="R47" s="43">
        <f t="shared" si="26"/>
        <v>73625.289999999994</v>
      </c>
      <c r="S47" s="43">
        <f t="shared" si="26"/>
        <v>73625.320000000007</v>
      </c>
      <c r="T47" s="43">
        <f t="shared" si="26"/>
        <v>662627.6399999999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78924.02</v>
      </c>
      <c r="H48" s="43">
        <f t="shared" si="27"/>
        <v>78924.02</v>
      </c>
      <c r="I48" s="43">
        <f t="shared" si="27"/>
        <v>-73625.289999999994</v>
      </c>
      <c r="J48" s="43">
        <f t="shared" si="27"/>
        <v>-73625.289999999994</v>
      </c>
      <c r="K48" s="43">
        <f t="shared" si="27"/>
        <v>-73625.289999999994</v>
      </c>
      <c r="L48" s="43">
        <f t="shared" si="27"/>
        <v>-141951.84999999998</v>
      </c>
      <c r="M48" s="43">
        <f t="shared" si="27"/>
        <v>-73625.289999999994</v>
      </c>
      <c r="N48" s="43">
        <f t="shared" si="27"/>
        <v>510078.33</v>
      </c>
      <c r="O48" s="43">
        <f t="shared" si="27"/>
        <v>-73625.289999999994</v>
      </c>
      <c r="P48" s="43">
        <f t="shared" si="27"/>
        <v>220875.90000000008</v>
      </c>
      <c r="Q48" s="43">
        <f t="shared" si="27"/>
        <v>-73625.289999999994</v>
      </c>
      <c r="R48" s="43">
        <f t="shared" si="27"/>
        <v>-73625.289999999994</v>
      </c>
      <c r="S48" s="43">
        <f t="shared" si="27"/>
        <v>-73625.320000000007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0</v>
      </c>
      <c r="E51" s="109">
        <v>0</v>
      </c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9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 xr:uid="{A2C5EE8B-F6E3-4610-92C3-9DA4FE60C3B6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 xr:uid="{43C22833-A2C7-44F1-B81F-655747A886B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3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I9" sqref="I9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75" t="s">
        <v>653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1219884.26</v>
      </c>
      <c r="E5" s="35">
        <f t="shared" si="0"/>
        <v>86729.25</v>
      </c>
      <c r="F5" s="35">
        <f t="shared" si="0"/>
        <v>0</v>
      </c>
      <c r="G5" s="35">
        <f t="shared" si="0"/>
        <v>0</v>
      </c>
      <c r="H5" s="35">
        <f t="shared" si="0"/>
        <v>86729.25</v>
      </c>
      <c r="I5" s="35">
        <f t="shared" si="0"/>
        <v>125899.17</v>
      </c>
      <c r="J5" s="35">
        <f t="shared" si="0"/>
        <v>125899.17</v>
      </c>
      <c r="K5" s="35">
        <f t="shared" si="0"/>
        <v>125899.17</v>
      </c>
      <c r="L5" s="35">
        <f t="shared" si="0"/>
        <v>464426.75999999995</v>
      </c>
      <c r="M5" s="35">
        <f t="shared" si="0"/>
        <v>125899.17</v>
      </c>
      <c r="N5" s="35">
        <f t="shared" si="0"/>
        <v>125899.17</v>
      </c>
      <c r="O5" s="35">
        <f t="shared" si="0"/>
        <v>125899.17</v>
      </c>
      <c r="P5" s="35">
        <f t="shared" si="0"/>
        <v>842124.27</v>
      </c>
      <c r="Q5" s="35">
        <f t="shared" si="0"/>
        <v>125899.17</v>
      </c>
      <c r="R5" s="35">
        <f t="shared" si="0"/>
        <v>125899.17</v>
      </c>
      <c r="S5" s="35">
        <f t="shared" si="0"/>
        <v>125961.65</v>
      </c>
      <c r="T5" s="35">
        <f t="shared" si="0"/>
        <v>1219884.26</v>
      </c>
      <c r="U5" s="35">
        <f t="shared" ref="U5:U25" si="1">D5-T5</f>
        <v>0</v>
      </c>
      <c r="V5" s="90">
        <f>SUM(V6:V13)</f>
        <v>1168390.21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 t="shared" ref="H6:H13" si="2">E6+F6+G6</f>
        <v>0</v>
      </c>
      <c r="I6" s="137">
        <v>0</v>
      </c>
      <c r="J6" s="137">
        <v>0</v>
      </c>
      <c r="K6" s="137">
        <v>0</v>
      </c>
      <c r="L6" s="37">
        <f t="shared" ref="L6:L13" si="3">H6+I6+J6+K6</f>
        <v>0</v>
      </c>
      <c r="M6" s="137">
        <v>0</v>
      </c>
      <c r="N6" s="137">
        <v>0</v>
      </c>
      <c r="O6" s="137">
        <v>0</v>
      </c>
      <c r="P6" s="37">
        <f t="shared" ref="P6:P13" si="4"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si="1"/>
        <v>0</v>
      </c>
      <c r="V6" s="92">
        <v>0</v>
      </c>
    </row>
    <row r="7" spans="1:22" ht="16.5" customHeight="1">
      <c r="A7" s="91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si="2"/>
        <v>0</v>
      </c>
      <c r="I7" s="137">
        <v>0</v>
      </c>
      <c r="J7" s="137">
        <v>0</v>
      </c>
      <c r="K7" s="137">
        <v>0</v>
      </c>
      <c r="L7" s="37">
        <f t="shared" si="3"/>
        <v>0</v>
      </c>
      <c r="M7" s="137">
        <v>0</v>
      </c>
      <c r="N7" s="137">
        <v>0</v>
      </c>
      <c r="O7" s="137">
        <v>0</v>
      </c>
      <c r="P7" s="37">
        <f t="shared" si="4"/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92">
        <v>0</v>
      </c>
    </row>
    <row r="8" spans="1:22" ht="16.5" customHeight="1">
      <c r="A8" s="91">
        <v>3</v>
      </c>
      <c r="B8" s="3">
        <v>13</v>
      </c>
      <c r="C8" s="16" t="s">
        <v>6</v>
      </c>
      <c r="D8" s="36">
        <v>1219884.26</v>
      </c>
      <c r="E8" s="137">
        <v>86729.25</v>
      </c>
      <c r="F8" s="137">
        <v>0</v>
      </c>
      <c r="G8" s="137">
        <v>0</v>
      </c>
      <c r="H8" s="37">
        <f t="shared" si="2"/>
        <v>86729.25</v>
      </c>
      <c r="I8" s="137">
        <v>125899.17</v>
      </c>
      <c r="J8" s="137">
        <v>125899.17</v>
      </c>
      <c r="K8" s="137">
        <v>125899.17</v>
      </c>
      <c r="L8" s="37">
        <f t="shared" si="3"/>
        <v>464426.75999999995</v>
      </c>
      <c r="M8" s="137">
        <v>125899.17</v>
      </c>
      <c r="N8" s="137">
        <v>125899.17</v>
      </c>
      <c r="O8" s="137">
        <v>125899.17</v>
      </c>
      <c r="P8" s="37">
        <f t="shared" si="4"/>
        <v>842124.27</v>
      </c>
      <c r="Q8" s="137">
        <v>125899.17</v>
      </c>
      <c r="R8" s="137">
        <v>125899.17</v>
      </c>
      <c r="S8" s="137">
        <v>125961.65</v>
      </c>
      <c r="T8" s="37">
        <f t="shared" si="5"/>
        <v>1219884.26</v>
      </c>
      <c r="U8" s="35">
        <f t="shared" si="1"/>
        <v>0</v>
      </c>
      <c r="V8" s="92">
        <v>1168390.21</v>
      </c>
    </row>
    <row r="9" spans="1:22" ht="16.5" customHeight="1">
      <c r="A9" s="91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92"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92">
        <v>0</v>
      </c>
    </row>
    <row r="11" spans="1:22" ht="16.5" customHeight="1">
      <c r="A11" s="91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92"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92"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92"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1178390.21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130925.3</v>
      </c>
      <c r="J14" s="35">
        <f t="shared" si="6"/>
        <v>130925.3</v>
      </c>
      <c r="K14" s="35">
        <f t="shared" si="6"/>
        <v>130925.3</v>
      </c>
      <c r="L14" s="35">
        <f t="shared" si="6"/>
        <v>392775.9</v>
      </c>
      <c r="M14" s="35">
        <f t="shared" si="6"/>
        <v>130925.3</v>
      </c>
      <c r="N14" s="35">
        <f t="shared" si="6"/>
        <v>130925.3</v>
      </c>
      <c r="O14" s="35">
        <f t="shared" si="6"/>
        <v>130925.3</v>
      </c>
      <c r="P14" s="35">
        <f t="shared" si="6"/>
        <v>785551.79999999993</v>
      </c>
      <c r="Q14" s="35">
        <f t="shared" si="6"/>
        <v>130925.3</v>
      </c>
      <c r="R14" s="35">
        <f t="shared" si="6"/>
        <v>130925.3</v>
      </c>
      <c r="S14" s="35">
        <f t="shared" si="6"/>
        <v>130987.81</v>
      </c>
      <c r="T14" s="35">
        <f t="shared" si="6"/>
        <v>1178390.2099999997</v>
      </c>
      <c r="U14" s="35">
        <f t="shared" si="1"/>
        <v>0</v>
      </c>
      <c r="V14" s="90">
        <f>SUM(V15:V25)</f>
        <v>1168390.21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 t="shared" ref="H15:H25" si="7">E15+F15+G15</f>
        <v>0</v>
      </c>
      <c r="I15" s="41">
        <v>0</v>
      </c>
      <c r="J15" s="41">
        <v>0</v>
      </c>
      <c r="K15" s="41">
        <v>0</v>
      </c>
      <c r="L15" s="39">
        <f t="shared" ref="L15:L25" si="8">H15+I15+J15+K15</f>
        <v>0</v>
      </c>
      <c r="M15" s="41">
        <v>0</v>
      </c>
      <c r="N15" s="41">
        <v>0</v>
      </c>
      <c r="O15" s="41">
        <v>0</v>
      </c>
      <c r="P15" s="39">
        <f t="shared" ref="P15:P25" si="9"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93">
        <v>0</v>
      </c>
    </row>
    <row r="16" spans="1:22" ht="16.5" customHeight="1">
      <c r="A16" s="91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si="7"/>
        <v>0</v>
      </c>
      <c r="I16" s="41">
        <v>0</v>
      </c>
      <c r="J16" s="41">
        <v>0</v>
      </c>
      <c r="K16" s="41">
        <v>0</v>
      </c>
      <c r="L16" s="39">
        <f t="shared" si="8"/>
        <v>0</v>
      </c>
      <c r="M16" s="41">
        <v>0</v>
      </c>
      <c r="N16" s="41">
        <v>0</v>
      </c>
      <c r="O16" s="41">
        <v>0</v>
      </c>
      <c r="P16" s="39">
        <f t="shared" si="9"/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93"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93"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38">
        <v>10000</v>
      </c>
      <c r="E18" s="41">
        <v>0</v>
      </c>
      <c r="F18" s="41">
        <v>0</v>
      </c>
      <c r="G18" s="41">
        <v>0</v>
      </c>
      <c r="H18" s="39">
        <f t="shared" si="7"/>
        <v>0</v>
      </c>
      <c r="I18" s="41">
        <v>1111.1099999999999</v>
      </c>
      <c r="J18" s="41">
        <v>1111.1099999999999</v>
      </c>
      <c r="K18" s="41">
        <v>1111.1099999999999</v>
      </c>
      <c r="L18" s="39">
        <f t="shared" si="8"/>
        <v>3333.33</v>
      </c>
      <c r="M18" s="41">
        <v>1111.1099999999999</v>
      </c>
      <c r="N18" s="41">
        <v>1111.1099999999999</v>
      </c>
      <c r="O18" s="41">
        <v>1111.1099999999999</v>
      </c>
      <c r="P18" s="39">
        <f t="shared" si="9"/>
        <v>6666.6599999999989</v>
      </c>
      <c r="Q18" s="41">
        <v>1111.1099999999999</v>
      </c>
      <c r="R18" s="41">
        <v>1111.1099999999999</v>
      </c>
      <c r="S18" s="41">
        <v>1111.1199999999999</v>
      </c>
      <c r="T18" s="39">
        <f t="shared" si="10"/>
        <v>10000</v>
      </c>
      <c r="U18" s="35">
        <f t="shared" si="1"/>
        <v>0</v>
      </c>
      <c r="V18" s="93">
        <v>0</v>
      </c>
    </row>
    <row r="19" spans="1:22" ht="16.5" customHeight="1">
      <c r="A19" s="91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93"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38">
        <v>0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0</v>
      </c>
      <c r="J20" s="41">
        <v>0</v>
      </c>
      <c r="K20" s="41">
        <v>0</v>
      </c>
      <c r="L20" s="39">
        <f t="shared" si="8"/>
        <v>0</v>
      </c>
      <c r="M20" s="41">
        <v>0</v>
      </c>
      <c r="N20" s="41">
        <v>0</v>
      </c>
      <c r="O20" s="41">
        <v>0</v>
      </c>
      <c r="P20" s="39">
        <f t="shared" si="9"/>
        <v>0</v>
      </c>
      <c r="Q20" s="41">
        <v>0</v>
      </c>
      <c r="R20" s="41">
        <v>0</v>
      </c>
      <c r="S20" s="41">
        <v>0</v>
      </c>
      <c r="T20" s="39">
        <f t="shared" si="10"/>
        <v>0</v>
      </c>
      <c r="U20" s="35">
        <f t="shared" si="1"/>
        <v>0</v>
      </c>
      <c r="V20" s="93"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93"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93"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38">
        <v>1168390.21</v>
      </c>
      <c r="E23" s="41">
        <v>0</v>
      </c>
      <c r="F23" s="41">
        <v>0</v>
      </c>
      <c r="G23" s="41">
        <v>0</v>
      </c>
      <c r="H23" s="39">
        <f t="shared" si="7"/>
        <v>0</v>
      </c>
      <c r="I23" s="41">
        <v>129814.19</v>
      </c>
      <c r="J23" s="41">
        <v>129814.19</v>
      </c>
      <c r="K23" s="41">
        <v>129814.19</v>
      </c>
      <c r="L23" s="39">
        <f t="shared" si="8"/>
        <v>389442.57</v>
      </c>
      <c r="M23" s="41">
        <v>129814.19</v>
      </c>
      <c r="N23" s="41">
        <v>129814.19</v>
      </c>
      <c r="O23" s="41">
        <v>129814.19</v>
      </c>
      <c r="P23" s="39">
        <f t="shared" si="9"/>
        <v>778885.1399999999</v>
      </c>
      <c r="Q23" s="41">
        <v>129814.19</v>
      </c>
      <c r="R23" s="41">
        <v>129814.19</v>
      </c>
      <c r="S23" s="41">
        <v>129876.69</v>
      </c>
      <c r="T23" s="39">
        <f t="shared" si="10"/>
        <v>1168390.2099999997</v>
      </c>
      <c r="U23" s="35">
        <f t="shared" si="1"/>
        <v>0</v>
      </c>
      <c r="V23" s="93">
        <v>1168390.21</v>
      </c>
    </row>
    <row r="24" spans="1:22" ht="16.5" customHeight="1">
      <c r="A24" s="91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93"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93"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41494.050000000047</v>
      </c>
      <c r="E26" s="40">
        <f t="shared" si="11"/>
        <v>86729.25</v>
      </c>
      <c r="F26" s="40">
        <f t="shared" si="11"/>
        <v>0</v>
      </c>
      <c r="G26" s="40">
        <f t="shared" si="11"/>
        <v>0</v>
      </c>
      <c r="H26" s="40">
        <f t="shared" si="11"/>
        <v>86729.25</v>
      </c>
      <c r="I26" s="40">
        <f t="shared" si="11"/>
        <v>-5026.1300000000047</v>
      </c>
      <c r="J26" s="40">
        <f t="shared" si="11"/>
        <v>-5026.1300000000047</v>
      </c>
      <c r="K26" s="40">
        <f t="shared" si="11"/>
        <v>-5026.1300000000047</v>
      </c>
      <c r="L26" s="40">
        <f t="shared" si="11"/>
        <v>71650.859999999928</v>
      </c>
      <c r="M26" s="40">
        <f t="shared" si="11"/>
        <v>-5026.1300000000047</v>
      </c>
      <c r="N26" s="40">
        <f t="shared" si="11"/>
        <v>-5026.1300000000047</v>
      </c>
      <c r="O26" s="40">
        <f t="shared" si="11"/>
        <v>-5026.1300000000047</v>
      </c>
      <c r="P26" s="40">
        <f t="shared" si="11"/>
        <v>56572.470000000088</v>
      </c>
      <c r="Q26" s="40">
        <f t="shared" si="11"/>
        <v>-5026.1300000000047</v>
      </c>
      <c r="R26" s="40">
        <f t="shared" si="11"/>
        <v>-5026.1300000000047</v>
      </c>
      <c r="S26" s="40">
        <f t="shared" si="11"/>
        <v>-5026.1600000000035</v>
      </c>
      <c r="T26" s="40">
        <f t="shared" si="11"/>
        <v>41494.050000000279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4.4">
      <c r="A28" s="98" t="s">
        <v>574</v>
      </c>
      <c r="B28" s="56" t="s">
        <v>576</v>
      </c>
      <c r="C28" s="56"/>
      <c r="D28" s="57"/>
      <c r="E28" s="58">
        <f t="shared" ref="E28:T28" si="13">E26-E27</f>
        <v>86729.25</v>
      </c>
      <c r="F28" s="58">
        <f t="shared" si="13"/>
        <v>0</v>
      </c>
      <c r="G28" s="58">
        <f t="shared" si="13"/>
        <v>0</v>
      </c>
      <c r="H28" s="58">
        <f t="shared" si="13"/>
        <v>86729.25</v>
      </c>
      <c r="I28" s="58">
        <f t="shared" si="13"/>
        <v>-5026.1300000000047</v>
      </c>
      <c r="J28" s="58">
        <f t="shared" si="13"/>
        <v>-5026.1300000000047</v>
      </c>
      <c r="K28" s="58">
        <f t="shared" si="13"/>
        <v>-5026.1300000000047</v>
      </c>
      <c r="L28" s="58">
        <f t="shared" si="13"/>
        <v>71650.859999999928</v>
      </c>
      <c r="M28" s="58">
        <f t="shared" si="13"/>
        <v>-5026.1300000000047</v>
      </c>
      <c r="N28" s="58">
        <f t="shared" si="13"/>
        <v>-5026.1300000000047</v>
      </c>
      <c r="O28" s="58">
        <f t="shared" si="13"/>
        <v>-5026.1300000000047</v>
      </c>
      <c r="P28" s="58">
        <f t="shared" si="13"/>
        <v>56572.470000000088</v>
      </c>
      <c r="Q28" s="58">
        <f t="shared" si="13"/>
        <v>-5026.1300000000047</v>
      </c>
      <c r="R28" s="58">
        <f t="shared" si="13"/>
        <v>-5026.1300000000047</v>
      </c>
      <c r="S28" s="58">
        <f t="shared" si="13"/>
        <v>-5026.1600000000035</v>
      </c>
      <c r="T28" s="58">
        <f t="shared" si="13"/>
        <v>41494.050000000279</v>
      </c>
      <c r="V28" s="99"/>
    </row>
    <row r="29" spans="1:2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 t="shared" ref="H31:H37" si="16">E31+F31+G31</f>
        <v>0</v>
      </c>
      <c r="I31" s="41">
        <v>0</v>
      </c>
      <c r="J31" s="41">
        <v>0</v>
      </c>
      <c r="K31" s="41">
        <v>0</v>
      </c>
      <c r="L31" s="42">
        <f t="shared" ref="L31:L37" si="17">H31+I31+J31+K31</f>
        <v>0</v>
      </c>
      <c r="M31" s="41">
        <v>0</v>
      </c>
      <c r="N31" s="41">
        <v>0</v>
      </c>
      <c r="O31" s="41">
        <v>0</v>
      </c>
      <c r="P31" s="42">
        <f t="shared" ref="P31:P37" si="18"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si="15"/>
        <v>0</v>
      </c>
      <c r="V31" s="102"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si="16"/>
        <v>0</v>
      </c>
      <c r="I32" s="41">
        <v>0</v>
      </c>
      <c r="J32" s="41">
        <v>0</v>
      </c>
      <c r="K32" s="41">
        <v>0</v>
      </c>
      <c r="L32" s="42">
        <f t="shared" si="17"/>
        <v>0</v>
      </c>
      <c r="M32" s="41">
        <v>0</v>
      </c>
      <c r="N32" s="41">
        <v>0</v>
      </c>
      <c r="O32" s="41">
        <v>0</v>
      </c>
      <c r="P32" s="42">
        <f t="shared" si="18"/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102"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102"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102"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102"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38">
        <v>0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0</v>
      </c>
      <c r="J36" s="41">
        <v>0</v>
      </c>
      <c r="K36" s="41">
        <v>0</v>
      </c>
      <c r="L36" s="42">
        <f t="shared" si="17"/>
        <v>0</v>
      </c>
      <c r="M36" s="41">
        <v>0</v>
      </c>
      <c r="N36" s="41">
        <v>0</v>
      </c>
      <c r="O36" s="41">
        <v>0</v>
      </c>
      <c r="P36" s="42">
        <f t="shared" si="18"/>
        <v>0</v>
      </c>
      <c r="Q36" s="41">
        <v>0</v>
      </c>
      <c r="R36" s="41">
        <v>0</v>
      </c>
      <c r="S36" s="41">
        <v>0</v>
      </c>
      <c r="T36" s="42">
        <f t="shared" si="19"/>
        <v>0</v>
      </c>
      <c r="U36" s="40">
        <f t="shared" si="15"/>
        <v>0</v>
      </c>
      <c r="V36" s="102">
        <v>0</v>
      </c>
    </row>
    <row r="37" spans="1:22" ht="16.5" customHeight="1">
      <c r="A37" s="91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102">
        <v>0</v>
      </c>
    </row>
    <row r="38" spans="1:22" ht="16.5" customHeight="1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 t="shared" ref="H39:H45" si="21">E39+F39+G39</f>
        <v>0</v>
      </c>
      <c r="I39" s="41">
        <v>0</v>
      </c>
      <c r="J39" s="41">
        <v>0</v>
      </c>
      <c r="K39" s="41">
        <v>0</v>
      </c>
      <c r="L39" s="42">
        <f t="shared" ref="L39:L45" si="22">H39+I39+J39+K39</f>
        <v>0</v>
      </c>
      <c r="M39" s="41">
        <v>0</v>
      </c>
      <c r="N39" s="41">
        <v>0</v>
      </c>
      <c r="O39" s="41">
        <v>0</v>
      </c>
      <c r="P39" s="42">
        <f t="shared" ref="P39:P45" si="23"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102"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si="21"/>
        <v>0</v>
      </c>
      <c r="I40" s="41">
        <v>0</v>
      </c>
      <c r="J40" s="41">
        <v>0</v>
      </c>
      <c r="K40" s="41">
        <v>0</v>
      </c>
      <c r="L40" s="42">
        <f t="shared" si="22"/>
        <v>0</v>
      </c>
      <c r="M40" s="41">
        <v>0</v>
      </c>
      <c r="N40" s="41">
        <v>0</v>
      </c>
      <c r="O40" s="41">
        <v>0</v>
      </c>
      <c r="P40" s="42">
        <f t="shared" si="23"/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102"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 t="shared" si="23"/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102"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 t="shared" si="23"/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102"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 t="shared" si="23"/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102"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38">
        <v>0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0</v>
      </c>
      <c r="J44" s="41">
        <v>0</v>
      </c>
      <c r="K44" s="41">
        <v>0</v>
      </c>
      <c r="L44" s="42">
        <f t="shared" si="22"/>
        <v>0</v>
      </c>
      <c r="M44" s="41">
        <v>0</v>
      </c>
      <c r="N44" s="41">
        <v>0</v>
      </c>
      <c r="O44" s="41">
        <v>0</v>
      </c>
      <c r="P44" s="42">
        <f t="shared" si="23"/>
        <v>0</v>
      </c>
      <c r="Q44" s="41">
        <v>0</v>
      </c>
      <c r="R44" s="41">
        <v>0</v>
      </c>
      <c r="S44" s="41">
        <v>0</v>
      </c>
      <c r="T44" s="42">
        <f t="shared" si="24"/>
        <v>0</v>
      </c>
      <c r="U44" s="40">
        <f t="shared" si="15"/>
        <v>0</v>
      </c>
      <c r="V44" s="102">
        <v>0</v>
      </c>
    </row>
    <row r="45" spans="1:22" ht="16.5" customHeight="1">
      <c r="A45" s="91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102">
        <v>0</v>
      </c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1219884.26</v>
      </c>
      <c r="E46" s="43">
        <f t="shared" si="25"/>
        <v>86729.25</v>
      </c>
      <c r="F46" s="43">
        <f t="shared" si="25"/>
        <v>0</v>
      </c>
      <c r="G46" s="43">
        <f t="shared" si="25"/>
        <v>0</v>
      </c>
      <c r="H46" s="43">
        <f t="shared" si="25"/>
        <v>86729.25</v>
      </c>
      <c r="I46" s="43">
        <f t="shared" si="25"/>
        <v>125899.17</v>
      </c>
      <c r="J46" s="43">
        <f t="shared" si="25"/>
        <v>125899.17</v>
      </c>
      <c r="K46" s="43">
        <f t="shared" si="25"/>
        <v>125899.17</v>
      </c>
      <c r="L46" s="43">
        <f t="shared" si="25"/>
        <v>464426.75999999995</v>
      </c>
      <c r="M46" s="43">
        <f t="shared" si="25"/>
        <v>125899.17</v>
      </c>
      <c r="N46" s="43">
        <f t="shared" si="25"/>
        <v>125899.17</v>
      </c>
      <c r="O46" s="43">
        <f t="shared" si="25"/>
        <v>125899.17</v>
      </c>
      <c r="P46" s="43">
        <f t="shared" si="25"/>
        <v>842124.27</v>
      </c>
      <c r="Q46" s="43">
        <f t="shared" si="25"/>
        <v>125899.17</v>
      </c>
      <c r="R46" s="43">
        <f t="shared" si="25"/>
        <v>125899.17</v>
      </c>
      <c r="S46" s="43">
        <f t="shared" si="25"/>
        <v>125961.65</v>
      </c>
      <c r="T46" s="43">
        <f t="shared" si="25"/>
        <v>1219884.26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1178390.21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130925.3</v>
      </c>
      <c r="J47" s="43">
        <f t="shared" si="26"/>
        <v>130925.3</v>
      </c>
      <c r="K47" s="43">
        <f t="shared" si="26"/>
        <v>130925.3</v>
      </c>
      <c r="L47" s="43">
        <f t="shared" si="26"/>
        <v>392775.9</v>
      </c>
      <c r="M47" s="43">
        <f t="shared" si="26"/>
        <v>130925.3</v>
      </c>
      <c r="N47" s="43">
        <f t="shared" si="26"/>
        <v>130925.3</v>
      </c>
      <c r="O47" s="43">
        <f t="shared" si="26"/>
        <v>130925.3</v>
      </c>
      <c r="P47" s="43">
        <f t="shared" si="26"/>
        <v>785551.79999999993</v>
      </c>
      <c r="Q47" s="43">
        <f t="shared" si="26"/>
        <v>130925.3</v>
      </c>
      <c r="R47" s="43">
        <f t="shared" si="26"/>
        <v>130925.3</v>
      </c>
      <c r="S47" s="43">
        <f t="shared" si="26"/>
        <v>130987.81</v>
      </c>
      <c r="T47" s="43">
        <f t="shared" si="26"/>
        <v>1178390.2099999997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41494.050000000047</v>
      </c>
      <c r="E48" s="43">
        <f t="shared" ref="E48:T48" si="27">E46-E47</f>
        <v>86729.25</v>
      </c>
      <c r="F48" s="43">
        <f t="shared" si="27"/>
        <v>0</v>
      </c>
      <c r="G48" s="43">
        <f t="shared" si="27"/>
        <v>0</v>
      </c>
      <c r="H48" s="43">
        <f t="shared" si="27"/>
        <v>86729.25</v>
      </c>
      <c r="I48" s="43">
        <f t="shared" si="27"/>
        <v>-5026.1300000000047</v>
      </c>
      <c r="J48" s="43">
        <f t="shared" si="27"/>
        <v>-5026.1300000000047</v>
      </c>
      <c r="K48" s="43">
        <f t="shared" si="27"/>
        <v>-5026.1300000000047</v>
      </c>
      <c r="L48" s="43">
        <f t="shared" si="27"/>
        <v>71650.859999999928</v>
      </c>
      <c r="M48" s="43">
        <f t="shared" si="27"/>
        <v>-5026.1300000000047</v>
      </c>
      <c r="N48" s="43">
        <f t="shared" si="27"/>
        <v>-5026.1300000000047</v>
      </c>
      <c r="O48" s="43">
        <f t="shared" si="27"/>
        <v>-5026.1300000000047</v>
      </c>
      <c r="P48" s="43">
        <f t="shared" si="27"/>
        <v>56572.470000000088</v>
      </c>
      <c r="Q48" s="43">
        <f t="shared" si="27"/>
        <v>-5026.1300000000047</v>
      </c>
      <c r="R48" s="43">
        <f t="shared" si="27"/>
        <v>-5026.1300000000047</v>
      </c>
      <c r="S48" s="43">
        <f t="shared" si="27"/>
        <v>-5026.1600000000035</v>
      </c>
      <c r="T48" s="43">
        <f t="shared" si="27"/>
        <v>41494.050000000279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C7C042EB-7130-4379-9947-4451BB45ECC2}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 xr:uid="{4563ADC3-A740-4752-9423-B3382D25B9C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51"/>
  <sheetViews>
    <sheetView showGridLines="0" view="pageBreakPreview" topLeftCell="B1" zoomScaleNormal="100" zoomScaleSheetLayoutView="100" workbookViewId="0">
      <pane ySplit="4" topLeftCell="A29" activePane="bottomLeft" state="frozen"/>
      <selection activeCell="D2" activeCellId="1" sqref="A2:B2 D2"/>
      <selection pane="bottomLeft" activeCell="T48" sqref="T48"/>
    </sheetView>
  </sheetViews>
  <sheetFormatPr defaultColWidth="9.109375" defaultRowHeight="13.8"/>
  <cols>
    <col min="1" max="1" width="3.6640625" style="7" bestFit="1" customWidth="1"/>
    <col min="2" max="2" width="9" style="1" customWidth="1"/>
    <col min="3" max="3" width="45.44140625" style="9" customWidth="1"/>
    <col min="4" max="4" width="13.109375" style="8" customWidth="1"/>
    <col min="5" max="9" width="11.5546875" style="8" customWidth="1"/>
    <col min="10" max="21" width="11.5546875" style="1" customWidth="1"/>
    <col min="22" max="22" width="14.44140625" style="1" customWidth="1"/>
    <col min="23" max="16384" width="9.109375" style="1"/>
  </cols>
  <sheetData>
    <row r="1" spans="1:22" customFormat="1" ht="15.6">
      <c r="A1" s="179" t="s">
        <v>654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1"/>
    </row>
    <row r="2" spans="1:22" customFormat="1" ht="15.6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ΔΗΜΟΣ ΙΛΙΟΥ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>
      <c r="A5" s="2" t="s">
        <v>3</v>
      </c>
      <c r="B5" s="69" t="s">
        <v>4</v>
      </c>
      <c r="C5" s="69"/>
      <c r="D5" s="35">
        <f t="shared" ref="D5:T5" si="0">D6+D7+D8+D9+D10+D11+D12+D13</f>
        <v>360671.4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40074.639999999999</v>
      </c>
      <c r="J5" s="35">
        <f t="shared" si="0"/>
        <v>40074.639999999999</v>
      </c>
      <c r="K5" s="35">
        <f t="shared" si="0"/>
        <v>40074.639999999999</v>
      </c>
      <c r="L5" s="35">
        <f t="shared" si="0"/>
        <v>120223.92</v>
      </c>
      <c r="M5" s="35">
        <f t="shared" si="0"/>
        <v>40074.639999999999</v>
      </c>
      <c r="N5" s="35">
        <f t="shared" si="0"/>
        <v>40074.639999999999</v>
      </c>
      <c r="O5" s="35">
        <f t="shared" si="0"/>
        <v>40074.639999999999</v>
      </c>
      <c r="P5" s="35">
        <f t="shared" si="0"/>
        <v>240447.84000000003</v>
      </c>
      <c r="Q5" s="35">
        <f t="shared" si="0"/>
        <v>40074.639999999999</v>
      </c>
      <c r="R5" s="35">
        <f t="shared" si="0"/>
        <v>40074.639999999999</v>
      </c>
      <c r="S5" s="35">
        <f t="shared" si="0"/>
        <v>40074.28</v>
      </c>
      <c r="T5" s="35">
        <f t="shared" si="0"/>
        <v>360671.4</v>
      </c>
      <c r="U5" s="35">
        <f>D5-T5</f>
        <v>0</v>
      </c>
      <c r="V5" s="35">
        <f>SUM(V6:V13)</f>
        <v>360671.4</v>
      </c>
    </row>
    <row r="6" spans="1:22" ht="16.5" customHeight="1">
      <c r="A6" s="30">
        <v>1</v>
      </c>
      <c r="B6" s="3">
        <v>11</v>
      </c>
      <c r="C6" s="16" t="s">
        <v>31</v>
      </c>
      <c r="D6" s="36">
        <v>0</v>
      </c>
      <c r="E6" s="137">
        <v>0</v>
      </c>
      <c r="F6" s="137">
        <v>0</v>
      </c>
      <c r="G6" s="137">
        <v>0</v>
      </c>
      <c r="H6" s="37">
        <f>E6+F6+G6</f>
        <v>0</v>
      </c>
      <c r="I6" s="137">
        <v>0</v>
      </c>
      <c r="J6" s="137">
        <v>0</v>
      </c>
      <c r="K6" s="137">
        <v>0</v>
      </c>
      <c r="L6" s="37">
        <f>H6+I6+J6+K6</f>
        <v>0</v>
      </c>
      <c r="M6" s="137">
        <v>0</v>
      </c>
      <c r="N6" s="137">
        <v>0</v>
      </c>
      <c r="O6" s="137">
        <v>0</v>
      </c>
      <c r="P6" s="37">
        <f>L6+M6+N6+O6</f>
        <v>0</v>
      </c>
      <c r="Q6" s="137">
        <v>0</v>
      </c>
      <c r="R6" s="137">
        <v>0</v>
      </c>
      <c r="S6" s="137">
        <v>0</v>
      </c>
      <c r="T6" s="37">
        <f>P6+Q6+R6+S6</f>
        <v>0</v>
      </c>
      <c r="U6" s="35">
        <f t="shared" ref="U6:U25" si="1">D6-T6</f>
        <v>0</v>
      </c>
      <c r="V6" s="36">
        <v>0</v>
      </c>
    </row>
    <row r="7" spans="1:22" ht="16.5" customHeight="1">
      <c r="A7" s="30">
        <v>2</v>
      </c>
      <c r="B7" s="3">
        <v>12</v>
      </c>
      <c r="C7" s="16" t="s">
        <v>5</v>
      </c>
      <c r="D7" s="36">
        <v>0</v>
      </c>
      <c r="E7" s="137">
        <v>0</v>
      </c>
      <c r="F7" s="137">
        <v>0</v>
      </c>
      <c r="G7" s="137">
        <v>0</v>
      </c>
      <c r="H7" s="37">
        <f t="shared" ref="H7:H13" si="2">E7+F7+G7</f>
        <v>0</v>
      </c>
      <c r="I7" s="137">
        <v>0</v>
      </c>
      <c r="J7" s="137">
        <v>0</v>
      </c>
      <c r="K7" s="137">
        <v>0</v>
      </c>
      <c r="L7" s="37">
        <f t="shared" ref="L7:L13" si="3">H7+I7+J7+K7</f>
        <v>0</v>
      </c>
      <c r="M7" s="137">
        <v>0</v>
      </c>
      <c r="N7" s="137">
        <v>0</v>
      </c>
      <c r="O7" s="137">
        <v>0</v>
      </c>
      <c r="P7" s="37">
        <f t="shared" ref="P7:P13" si="4">L7+M7+N7+O7</f>
        <v>0</v>
      </c>
      <c r="Q7" s="137">
        <v>0</v>
      </c>
      <c r="R7" s="137">
        <v>0</v>
      </c>
      <c r="S7" s="137">
        <v>0</v>
      </c>
      <c r="T7" s="37">
        <f t="shared" ref="T7:T13" si="5">P7+Q7+R7+S7</f>
        <v>0</v>
      </c>
      <c r="U7" s="35">
        <f t="shared" si="1"/>
        <v>0</v>
      </c>
      <c r="V7" s="36">
        <v>0</v>
      </c>
    </row>
    <row r="8" spans="1:22" ht="16.5" customHeight="1">
      <c r="A8" s="30">
        <v>3</v>
      </c>
      <c r="B8" s="3">
        <v>13</v>
      </c>
      <c r="C8" s="16" t="s">
        <v>6</v>
      </c>
      <c r="D8" s="36">
        <v>360671.4</v>
      </c>
      <c r="E8" s="137">
        <v>0</v>
      </c>
      <c r="F8" s="137">
        <v>0</v>
      </c>
      <c r="G8" s="137">
        <v>0</v>
      </c>
      <c r="H8" s="37">
        <f t="shared" si="2"/>
        <v>0</v>
      </c>
      <c r="I8" s="137">
        <v>40074.639999999999</v>
      </c>
      <c r="J8" s="137">
        <v>40074.639999999999</v>
      </c>
      <c r="K8" s="137">
        <v>40074.639999999999</v>
      </c>
      <c r="L8" s="37">
        <f t="shared" si="3"/>
        <v>120223.92</v>
      </c>
      <c r="M8" s="137">
        <v>40074.639999999999</v>
      </c>
      <c r="N8" s="137">
        <v>40074.639999999999</v>
      </c>
      <c r="O8" s="137">
        <v>40074.639999999999</v>
      </c>
      <c r="P8" s="37">
        <f t="shared" si="4"/>
        <v>240447.84000000003</v>
      </c>
      <c r="Q8" s="137">
        <v>40074.639999999999</v>
      </c>
      <c r="R8" s="137">
        <v>40074.639999999999</v>
      </c>
      <c r="S8" s="137">
        <v>40074.28</v>
      </c>
      <c r="T8" s="37">
        <f t="shared" si="5"/>
        <v>360671.4</v>
      </c>
      <c r="U8" s="35">
        <f t="shared" si="1"/>
        <v>0</v>
      </c>
      <c r="V8" s="36">
        <v>360671.4</v>
      </c>
    </row>
    <row r="9" spans="1:22" ht="16.5" customHeight="1">
      <c r="A9" s="30">
        <v>4</v>
      </c>
      <c r="B9" s="3">
        <v>14</v>
      </c>
      <c r="C9" s="16" t="s">
        <v>7</v>
      </c>
      <c r="D9" s="36">
        <v>0</v>
      </c>
      <c r="E9" s="137">
        <v>0</v>
      </c>
      <c r="F9" s="137">
        <v>0</v>
      </c>
      <c r="G9" s="137">
        <v>0</v>
      </c>
      <c r="H9" s="37">
        <f t="shared" si="2"/>
        <v>0</v>
      </c>
      <c r="I9" s="137">
        <v>0</v>
      </c>
      <c r="J9" s="137">
        <v>0</v>
      </c>
      <c r="K9" s="137">
        <v>0</v>
      </c>
      <c r="L9" s="37">
        <f t="shared" si="3"/>
        <v>0</v>
      </c>
      <c r="M9" s="137">
        <v>0</v>
      </c>
      <c r="N9" s="137">
        <v>0</v>
      </c>
      <c r="O9" s="137">
        <v>0</v>
      </c>
      <c r="P9" s="37">
        <f t="shared" si="4"/>
        <v>0</v>
      </c>
      <c r="Q9" s="137">
        <v>0</v>
      </c>
      <c r="R9" s="137">
        <v>0</v>
      </c>
      <c r="S9" s="137">
        <v>0</v>
      </c>
      <c r="T9" s="37">
        <f t="shared" si="5"/>
        <v>0</v>
      </c>
      <c r="U9" s="35">
        <f t="shared" si="1"/>
        <v>0</v>
      </c>
      <c r="V9" s="36">
        <v>0</v>
      </c>
    </row>
    <row r="10" spans="1:22" ht="16.5" customHeight="1">
      <c r="A10" s="30">
        <v>5</v>
      </c>
      <c r="B10" s="3">
        <v>15</v>
      </c>
      <c r="C10" s="16" t="s">
        <v>8</v>
      </c>
      <c r="D10" s="36">
        <v>0</v>
      </c>
      <c r="E10" s="137">
        <v>0</v>
      </c>
      <c r="F10" s="137">
        <v>0</v>
      </c>
      <c r="G10" s="137">
        <v>0</v>
      </c>
      <c r="H10" s="37">
        <f t="shared" si="2"/>
        <v>0</v>
      </c>
      <c r="I10" s="137">
        <v>0</v>
      </c>
      <c r="J10" s="137">
        <v>0</v>
      </c>
      <c r="K10" s="137">
        <v>0</v>
      </c>
      <c r="L10" s="37">
        <f t="shared" si="3"/>
        <v>0</v>
      </c>
      <c r="M10" s="137">
        <v>0</v>
      </c>
      <c r="N10" s="137">
        <v>0</v>
      </c>
      <c r="O10" s="137">
        <v>0</v>
      </c>
      <c r="P10" s="37">
        <f t="shared" si="4"/>
        <v>0</v>
      </c>
      <c r="Q10" s="137">
        <v>0</v>
      </c>
      <c r="R10" s="137">
        <v>0</v>
      </c>
      <c r="S10" s="137">
        <v>0</v>
      </c>
      <c r="T10" s="37">
        <f t="shared" si="5"/>
        <v>0</v>
      </c>
      <c r="U10" s="35">
        <f t="shared" si="1"/>
        <v>0</v>
      </c>
      <c r="V10" s="36">
        <v>0</v>
      </c>
    </row>
    <row r="11" spans="1:22" ht="16.5" customHeight="1">
      <c r="A11" s="30">
        <v>6</v>
      </c>
      <c r="B11" s="3">
        <v>31</v>
      </c>
      <c r="C11" s="16" t="s">
        <v>10</v>
      </c>
      <c r="D11" s="36">
        <v>0</v>
      </c>
      <c r="E11" s="137">
        <v>0</v>
      </c>
      <c r="F11" s="137">
        <v>0</v>
      </c>
      <c r="G11" s="137">
        <v>0</v>
      </c>
      <c r="H11" s="37">
        <f t="shared" si="2"/>
        <v>0</v>
      </c>
      <c r="I11" s="137">
        <v>0</v>
      </c>
      <c r="J11" s="137">
        <v>0</v>
      </c>
      <c r="K11" s="137">
        <v>0</v>
      </c>
      <c r="L11" s="37">
        <f t="shared" si="3"/>
        <v>0</v>
      </c>
      <c r="M11" s="137">
        <v>0</v>
      </c>
      <c r="N11" s="137">
        <v>0</v>
      </c>
      <c r="O11" s="137">
        <v>0</v>
      </c>
      <c r="P11" s="37">
        <f t="shared" si="4"/>
        <v>0</v>
      </c>
      <c r="Q11" s="137">
        <v>0</v>
      </c>
      <c r="R11" s="137">
        <v>0</v>
      </c>
      <c r="S11" s="137">
        <v>0</v>
      </c>
      <c r="T11" s="37">
        <f t="shared" si="5"/>
        <v>0</v>
      </c>
      <c r="U11" s="35">
        <f t="shared" si="1"/>
        <v>0</v>
      </c>
      <c r="V11" s="36">
        <v>0</v>
      </c>
    </row>
    <row r="12" spans="1:22" ht="16.5" customHeight="1">
      <c r="A12" s="30">
        <v>7</v>
      </c>
      <c r="B12" s="3">
        <v>32</v>
      </c>
      <c r="C12" s="17" t="s">
        <v>11</v>
      </c>
      <c r="D12" s="36">
        <v>0</v>
      </c>
      <c r="E12" s="137">
        <v>0</v>
      </c>
      <c r="F12" s="137">
        <v>0</v>
      </c>
      <c r="G12" s="137">
        <v>0</v>
      </c>
      <c r="H12" s="37">
        <f t="shared" si="2"/>
        <v>0</v>
      </c>
      <c r="I12" s="137">
        <v>0</v>
      </c>
      <c r="J12" s="137">
        <v>0</v>
      </c>
      <c r="K12" s="137">
        <v>0</v>
      </c>
      <c r="L12" s="37">
        <f t="shared" si="3"/>
        <v>0</v>
      </c>
      <c r="M12" s="137">
        <v>0</v>
      </c>
      <c r="N12" s="137">
        <v>0</v>
      </c>
      <c r="O12" s="137">
        <v>0</v>
      </c>
      <c r="P12" s="37">
        <f t="shared" si="4"/>
        <v>0</v>
      </c>
      <c r="Q12" s="137">
        <v>0</v>
      </c>
      <c r="R12" s="137">
        <v>0</v>
      </c>
      <c r="S12" s="137">
        <v>0</v>
      </c>
      <c r="T12" s="37">
        <f t="shared" si="5"/>
        <v>0</v>
      </c>
      <c r="U12" s="35">
        <f t="shared" si="1"/>
        <v>0</v>
      </c>
      <c r="V12" s="36">
        <v>0</v>
      </c>
    </row>
    <row r="13" spans="1:22" ht="16.5" customHeight="1">
      <c r="A13" s="30">
        <v>8</v>
      </c>
      <c r="B13" s="4">
        <v>33</v>
      </c>
      <c r="C13" s="17" t="s">
        <v>12</v>
      </c>
      <c r="D13" s="36">
        <v>0</v>
      </c>
      <c r="E13" s="137">
        <v>0</v>
      </c>
      <c r="F13" s="137">
        <v>0</v>
      </c>
      <c r="G13" s="137">
        <v>0</v>
      </c>
      <c r="H13" s="37">
        <f t="shared" si="2"/>
        <v>0</v>
      </c>
      <c r="I13" s="137">
        <v>0</v>
      </c>
      <c r="J13" s="137">
        <v>0</v>
      </c>
      <c r="K13" s="137">
        <v>0</v>
      </c>
      <c r="L13" s="37">
        <f t="shared" si="3"/>
        <v>0</v>
      </c>
      <c r="M13" s="137">
        <v>0</v>
      </c>
      <c r="N13" s="137">
        <v>0</v>
      </c>
      <c r="O13" s="137">
        <v>0</v>
      </c>
      <c r="P13" s="37">
        <f t="shared" si="4"/>
        <v>0</v>
      </c>
      <c r="Q13" s="137">
        <v>0</v>
      </c>
      <c r="R13" s="137">
        <v>0</v>
      </c>
      <c r="S13" s="137">
        <v>0</v>
      </c>
      <c r="T13" s="37">
        <f t="shared" si="5"/>
        <v>0</v>
      </c>
      <c r="U13" s="35">
        <f t="shared" si="1"/>
        <v>0</v>
      </c>
      <c r="V13" s="36">
        <v>0</v>
      </c>
    </row>
    <row r="14" spans="1:22" ht="16.5" customHeight="1">
      <c r="A14" s="2" t="s">
        <v>13</v>
      </c>
      <c r="B14" s="64" t="s">
        <v>648</v>
      </c>
      <c r="C14" s="65"/>
      <c r="D14" s="35">
        <f t="shared" ref="D14:T14" si="6">D15+D16+D17+D18+D19+D20+D21+D22+D23+D24+D25</f>
        <v>2082187.06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231353.74</v>
      </c>
      <c r="J14" s="35">
        <f t="shared" si="6"/>
        <v>231353.74</v>
      </c>
      <c r="K14" s="35">
        <f t="shared" si="6"/>
        <v>231353.74</v>
      </c>
      <c r="L14" s="35">
        <f t="shared" si="6"/>
        <v>694061.22000000009</v>
      </c>
      <c r="M14" s="35">
        <f t="shared" si="6"/>
        <v>231353.74</v>
      </c>
      <c r="N14" s="35">
        <f t="shared" si="6"/>
        <v>231353.74</v>
      </c>
      <c r="O14" s="35">
        <f t="shared" si="6"/>
        <v>231353.74</v>
      </c>
      <c r="P14" s="35">
        <f t="shared" si="6"/>
        <v>1388122.44</v>
      </c>
      <c r="Q14" s="35">
        <f t="shared" si="6"/>
        <v>231353.74</v>
      </c>
      <c r="R14" s="35">
        <f t="shared" si="6"/>
        <v>231353.74</v>
      </c>
      <c r="S14" s="35">
        <f t="shared" si="6"/>
        <v>231357.14</v>
      </c>
      <c r="T14" s="35">
        <f t="shared" si="6"/>
        <v>2082187.0599999998</v>
      </c>
      <c r="U14" s="35">
        <f t="shared" si="1"/>
        <v>0</v>
      </c>
      <c r="V14" s="35">
        <f>SUM(V15:V25)</f>
        <v>2082187.06</v>
      </c>
    </row>
    <row r="15" spans="1:22" ht="16.5" customHeight="1">
      <c r="A15" s="30">
        <v>9</v>
      </c>
      <c r="B15" s="3">
        <v>21</v>
      </c>
      <c r="C15" s="16" t="s">
        <v>14</v>
      </c>
      <c r="D15" s="38">
        <v>0</v>
      </c>
      <c r="E15" s="41">
        <v>0</v>
      </c>
      <c r="F15" s="41">
        <v>0</v>
      </c>
      <c r="G15" s="41">
        <v>0</v>
      </c>
      <c r="H15" s="39">
        <f>E15+F15+G15</f>
        <v>0</v>
      </c>
      <c r="I15" s="41">
        <v>0</v>
      </c>
      <c r="J15" s="41">
        <v>0</v>
      </c>
      <c r="K15" s="41">
        <v>0</v>
      </c>
      <c r="L15" s="39">
        <f>H15+I15+J15+K15</f>
        <v>0</v>
      </c>
      <c r="M15" s="41">
        <v>0</v>
      </c>
      <c r="N15" s="41">
        <v>0</v>
      </c>
      <c r="O15" s="41">
        <v>0</v>
      </c>
      <c r="P15" s="39">
        <f>L15+M15+N15+O15</f>
        <v>0</v>
      </c>
      <c r="Q15" s="41">
        <v>0</v>
      </c>
      <c r="R15" s="41">
        <v>0</v>
      </c>
      <c r="S15" s="41">
        <v>0</v>
      </c>
      <c r="T15" s="39">
        <f>P15+Q15+R15+S15</f>
        <v>0</v>
      </c>
      <c r="U15" s="35">
        <f t="shared" si="1"/>
        <v>0</v>
      </c>
      <c r="V15" s="38">
        <v>0</v>
      </c>
    </row>
    <row r="16" spans="1:22" ht="16.5" customHeight="1">
      <c r="A16" s="30">
        <v>10</v>
      </c>
      <c r="B16" s="3">
        <v>22</v>
      </c>
      <c r="C16" s="16" t="s">
        <v>15</v>
      </c>
      <c r="D16" s="38">
        <v>0</v>
      </c>
      <c r="E16" s="41">
        <v>0</v>
      </c>
      <c r="F16" s="41">
        <v>0</v>
      </c>
      <c r="G16" s="41">
        <v>0</v>
      </c>
      <c r="H16" s="39">
        <f t="shared" ref="H16:H25" si="7">E16+F16+G16</f>
        <v>0</v>
      </c>
      <c r="I16" s="41">
        <v>0</v>
      </c>
      <c r="J16" s="41">
        <v>0</v>
      </c>
      <c r="K16" s="41">
        <v>0</v>
      </c>
      <c r="L16" s="39">
        <f t="shared" ref="L16:L25" si="8">H16+I16+J16+K16</f>
        <v>0</v>
      </c>
      <c r="M16" s="41">
        <v>0</v>
      </c>
      <c r="N16" s="41">
        <v>0</v>
      </c>
      <c r="O16" s="41">
        <v>0</v>
      </c>
      <c r="P16" s="39">
        <f t="shared" ref="P16:P25" si="9">L16+M16+N16+O16</f>
        <v>0</v>
      </c>
      <c r="Q16" s="41">
        <v>0</v>
      </c>
      <c r="R16" s="41">
        <v>0</v>
      </c>
      <c r="S16" s="41">
        <v>0</v>
      </c>
      <c r="T16" s="39">
        <f t="shared" ref="T16:T25" si="10">P16+Q16+R16+S16</f>
        <v>0</v>
      </c>
      <c r="U16" s="35">
        <f t="shared" si="1"/>
        <v>0</v>
      </c>
      <c r="V16" s="38">
        <v>0</v>
      </c>
    </row>
    <row r="17" spans="1:22" ht="16.5" customHeight="1">
      <c r="A17" s="30">
        <v>11</v>
      </c>
      <c r="B17" s="3">
        <v>23</v>
      </c>
      <c r="C17" s="16" t="s">
        <v>6</v>
      </c>
      <c r="D17" s="38">
        <v>0</v>
      </c>
      <c r="E17" s="41">
        <v>0</v>
      </c>
      <c r="F17" s="41">
        <v>0</v>
      </c>
      <c r="G17" s="41">
        <v>0</v>
      </c>
      <c r="H17" s="39">
        <f t="shared" si="7"/>
        <v>0</v>
      </c>
      <c r="I17" s="41">
        <v>0</v>
      </c>
      <c r="J17" s="41">
        <v>0</v>
      </c>
      <c r="K17" s="41">
        <v>0</v>
      </c>
      <c r="L17" s="39">
        <f t="shared" si="8"/>
        <v>0</v>
      </c>
      <c r="M17" s="41">
        <v>0</v>
      </c>
      <c r="N17" s="41">
        <v>0</v>
      </c>
      <c r="O17" s="41">
        <v>0</v>
      </c>
      <c r="P17" s="39">
        <f t="shared" si="9"/>
        <v>0</v>
      </c>
      <c r="Q17" s="41">
        <v>0</v>
      </c>
      <c r="R17" s="41">
        <v>0</v>
      </c>
      <c r="S17" s="41">
        <v>0</v>
      </c>
      <c r="T17" s="39">
        <f t="shared" si="10"/>
        <v>0</v>
      </c>
      <c r="U17" s="35">
        <f t="shared" si="1"/>
        <v>0</v>
      </c>
      <c r="V17" s="38">
        <v>0</v>
      </c>
    </row>
    <row r="18" spans="1:22" ht="16.5" customHeight="1">
      <c r="A18" s="30">
        <v>12</v>
      </c>
      <c r="B18" s="3">
        <v>24</v>
      </c>
      <c r="C18" s="16" t="s">
        <v>33</v>
      </c>
      <c r="D18" s="38">
        <v>66092</v>
      </c>
      <c r="E18" s="41">
        <v>0</v>
      </c>
      <c r="F18" s="41">
        <v>0</v>
      </c>
      <c r="G18" s="41">
        <v>0</v>
      </c>
      <c r="H18" s="39">
        <f t="shared" si="7"/>
        <v>0</v>
      </c>
      <c r="I18" s="41">
        <v>7343.17</v>
      </c>
      <c r="J18" s="41">
        <v>7343.17</v>
      </c>
      <c r="K18" s="41">
        <v>7343.17</v>
      </c>
      <c r="L18" s="39">
        <f t="shared" si="8"/>
        <v>22029.510000000002</v>
      </c>
      <c r="M18" s="41">
        <v>7343.17</v>
      </c>
      <c r="N18" s="41">
        <v>7343.17</v>
      </c>
      <c r="O18" s="41">
        <v>7343.17</v>
      </c>
      <c r="P18" s="39">
        <f t="shared" si="9"/>
        <v>44059.02</v>
      </c>
      <c r="Q18" s="41">
        <v>7343.17</v>
      </c>
      <c r="R18" s="41">
        <v>7343.17</v>
      </c>
      <c r="S18" s="41">
        <v>7346.64</v>
      </c>
      <c r="T18" s="39">
        <f t="shared" si="10"/>
        <v>66092</v>
      </c>
      <c r="U18" s="35">
        <f t="shared" si="1"/>
        <v>0</v>
      </c>
      <c r="V18" s="38">
        <v>66092</v>
      </c>
    </row>
    <row r="19" spans="1:22" ht="16.5" customHeight="1">
      <c r="A19" s="30">
        <v>13</v>
      </c>
      <c r="B19" s="3">
        <v>25</v>
      </c>
      <c r="C19" s="16" t="s">
        <v>16</v>
      </c>
      <c r="D19" s="38">
        <v>0</v>
      </c>
      <c r="E19" s="41">
        <v>0</v>
      </c>
      <c r="F19" s="41">
        <v>0</v>
      </c>
      <c r="G19" s="41">
        <v>0</v>
      </c>
      <c r="H19" s="39">
        <f t="shared" si="7"/>
        <v>0</v>
      </c>
      <c r="I19" s="41">
        <v>0</v>
      </c>
      <c r="J19" s="41">
        <v>0</v>
      </c>
      <c r="K19" s="41">
        <v>0</v>
      </c>
      <c r="L19" s="39">
        <f t="shared" si="8"/>
        <v>0</v>
      </c>
      <c r="M19" s="41">
        <v>0</v>
      </c>
      <c r="N19" s="41">
        <v>0</v>
      </c>
      <c r="O19" s="41">
        <v>0</v>
      </c>
      <c r="P19" s="39">
        <f t="shared" si="9"/>
        <v>0</v>
      </c>
      <c r="Q19" s="41">
        <v>0</v>
      </c>
      <c r="R19" s="41">
        <v>0</v>
      </c>
      <c r="S19" s="41">
        <v>0</v>
      </c>
      <c r="T19" s="39">
        <f t="shared" si="10"/>
        <v>0</v>
      </c>
      <c r="U19" s="35">
        <f t="shared" si="1"/>
        <v>0</v>
      </c>
      <c r="V19" s="38">
        <v>0</v>
      </c>
    </row>
    <row r="20" spans="1:22" ht="16.5" customHeight="1">
      <c r="A20" s="30">
        <v>14</v>
      </c>
      <c r="B20" s="3">
        <v>26</v>
      </c>
      <c r="C20" s="16" t="s">
        <v>9</v>
      </c>
      <c r="D20" s="38">
        <v>139505.72</v>
      </c>
      <c r="E20" s="41">
        <v>0</v>
      </c>
      <c r="F20" s="41">
        <v>0</v>
      </c>
      <c r="G20" s="41">
        <v>0</v>
      </c>
      <c r="H20" s="39">
        <f t="shared" si="7"/>
        <v>0</v>
      </c>
      <c r="I20" s="41">
        <v>15500.63</v>
      </c>
      <c r="J20" s="41">
        <v>15500.63</v>
      </c>
      <c r="K20" s="41">
        <v>15500.63</v>
      </c>
      <c r="L20" s="39">
        <f t="shared" si="8"/>
        <v>46501.89</v>
      </c>
      <c r="M20" s="41">
        <v>15500.63</v>
      </c>
      <c r="N20" s="41">
        <v>15500.63</v>
      </c>
      <c r="O20" s="41">
        <v>15500.63</v>
      </c>
      <c r="P20" s="39">
        <f t="shared" si="9"/>
        <v>93003.78</v>
      </c>
      <c r="Q20" s="41">
        <v>15500.63</v>
      </c>
      <c r="R20" s="41">
        <v>15500.63</v>
      </c>
      <c r="S20" s="41">
        <v>15500.68</v>
      </c>
      <c r="T20" s="39">
        <f t="shared" si="10"/>
        <v>139505.72</v>
      </c>
      <c r="U20" s="35">
        <f t="shared" si="1"/>
        <v>0</v>
      </c>
      <c r="V20" s="38">
        <v>139505.72</v>
      </c>
    </row>
    <row r="21" spans="1:22" ht="16.5" customHeight="1">
      <c r="A21" s="30">
        <v>15</v>
      </c>
      <c r="B21" s="3">
        <v>27</v>
      </c>
      <c r="C21" s="16" t="s">
        <v>17</v>
      </c>
      <c r="D21" s="38">
        <v>0</v>
      </c>
      <c r="E21" s="41">
        <v>0</v>
      </c>
      <c r="F21" s="41">
        <v>0</v>
      </c>
      <c r="G21" s="41">
        <v>0</v>
      </c>
      <c r="H21" s="39">
        <f t="shared" si="7"/>
        <v>0</v>
      </c>
      <c r="I21" s="41">
        <v>0</v>
      </c>
      <c r="J21" s="41">
        <v>0</v>
      </c>
      <c r="K21" s="41">
        <v>0</v>
      </c>
      <c r="L21" s="39">
        <f t="shared" si="8"/>
        <v>0</v>
      </c>
      <c r="M21" s="41">
        <v>0</v>
      </c>
      <c r="N21" s="41">
        <v>0</v>
      </c>
      <c r="O21" s="41">
        <v>0</v>
      </c>
      <c r="P21" s="39">
        <f t="shared" si="9"/>
        <v>0</v>
      </c>
      <c r="Q21" s="41">
        <v>0</v>
      </c>
      <c r="R21" s="41">
        <v>0</v>
      </c>
      <c r="S21" s="41">
        <v>0</v>
      </c>
      <c r="T21" s="39">
        <f t="shared" si="10"/>
        <v>0</v>
      </c>
      <c r="U21" s="35">
        <f t="shared" si="1"/>
        <v>0</v>
      </c>
      <c r="V21" s="38">
        <v>0</v>
      </c>
    </row>
    <row r="22" spans="1:22" ht="16.5" customHeight="1">
      <c r="A22" s="30">
        <v>16</v>
      </c>
      <c r="B22" s="3">
        <v>29</v>
      </c>
      <c r="C22" s="16" t="s">
        <v>18</v>
      </c>
      <c r="D22" s="38">
        <v>0</v>
      </c>
      <c r="E22" s="41">
        <v>0</v>
      </c>
      <c r="F22" s="41">
        <v>0</v>
      </c>
      <c r="G22" s="41">
        <v>0</v>
      </c>
      <c r="H22" s="39">
        <f t="shared" si="7"/>
        <v>0</v>
      </c>
      <c r="I22" s="41">
        <v>0</v>
      </c>
      <c r="J22" s="41">
        <v>0</v>
      </c>
      <c r="K22" s="41">
        <v>0</v>
      </c>
      <c r="L22" s="39">
        <f t="shared" si="8"/>
        <v>0</v>
      </c>
      <c r="M22" s="41">
        <v>0</v>
      </c>
      <c r="N22" s="41">
        <v>0</v>
      </c>
      <c r="O22" s="41">
        <v>0</v>
      </c>
      <c r="P22" s="39">
        <f t="shared" si="9"/>
        <v>0</v>
      </c>
      <c r="Q22" s="41">
        <v>0</v>
      </c>
      <c r="R22" s="41">
        <v>0</v>
      </c>
      <c r="S22" s="41">
        <v>0</v>
      </c>
      <c r="T22" s="39">
        <f t="shared" si="10"/>
        <v>0</v>
      </c>
      <c r="U22" s="35">
        <f t="shared" si="1"/>
        <v>0</v>
      </c>
      <c r="V22" s="38">
        <v>0</v>
      </c>
    </row>
    <row r="23" spans="1:22" ht="16.5" customHeight="1">
      <c r="A23" s="30">
        <v>17</v>
      </c>
      <c r="B23" s="3">
        <v>31</v>
      </c>
      <c r="C23" s="16" t="s">
        <v>19</v>
      </c>
      <c r="D23" s="38">
        <v>1876589.34</v>
      </c>
      <c r="E23" s="41">
        <v>0</v>
      </c>
      <c r="F23" s="41">
        <v>0</v>
      </c>
      <c r="G23" s="41">
        <v>0</v>
      </c>
      <c r="H23" s="39">
        <f t="shared" si="7"/>
        <v>0</v>
      </c>
      <c r="I23" s="41">
        <v>208509.94</v>
      </c>
      <c r="J23" s="41">
        <v>208509.94</v>
      </c>
      <c r="K23" s="41">
        <v>208509.94</v>
      </c>
      <c r="L23" s="39">
        <f t="shared" si="8"/>
        <v>625529.82000000007</v>
      </c>
      <c r="M23" s="41">
        <v>208509.94</v>
      </c>
      <c r="N23" s="41">
        <v>208509.94</v>
      </c>
      <c r="O23" s="41">
        <v>208509.94</v>
      </c>
      <c r="P23" s="39">
        <f t="shared" si="9"/>
        <v>1251059.6399999999</v>
      </c>
      <c r="Q23" s="41">
        <v>208509.94</v>
      </c>
      <c r="R23" s="41">
        <v>208509.94</v>
      </c>
      <c r="S23" s="41">
        <v>208509.82</v>
      </c>
      <c r="T23" s="39">
        <f t="shared" si="10"/>
        <v>1876589.3399999999</v>
      </c>
      <c r="U23" s="35">
        <f t="shared" si="1"/>
        <v>0</v>
      </c>
      <c r="V23" s="38">
        <v>1876589.34</v>
      </c>
    </row>
    <row r="24" spans="1:22" ht="16.5" customHeight="1">
      <c r="A24" s="30">
        <v>18</v>
      </c>
      <c r="B24" s="3">
        <v>32</v>
      </c>
      <c r="C24" s="17" t="s">
        <v>20</v>
      </c>
      <c r="D24" s="38">
        <v>0</v>
      </c>
      <c r="E24" s="41">
        <v>0</v>
      </c>
      <c r="F24" s="41">
        <v>0</v>
      </c>
      <c r="G24" s="41">
        <v>0</v>
      </c>
      <c r="H24" s="39">
        <f t="shared" si="7"/>
        <v>0</v>
      </c>
      <c r="I24" s="41">
        <v>0</v>
      </c>
      <c r="J24" s="41">
        <v>0</v>
      </c>
      <c r="K24" s="41">
        <v>0</v>
      </c>
      <c r="L24" s="39">
        <f t="shared" si="8"/>
        <v>0</v>
      </c>
      <c r="M24" s="41">
        <v>0</v>
      </c>
      <c r="N24" s="41">
        <v>0</v>
      </c>
      <c r="O24" s="41">
        <v>0</v>
      </c>
      <c r="P24" s="39">
        <f t="shared" si="9"/>
        <v>0</v>
      </c>
      <c r="Q24" s="41">
        <v>0</v>
      </c>
      <c r="R24" s="41">
        <v>0</v>
      </c>
      <c r="S24" s="41">
        <v>0</v>
      </c>
      <c r="T24" s="39">
        <f t="shared" si="10"/>
        <v>0</v>
      </c>
      <c r="U24" s="35">
        <f t="shared" si="1"/>
        <v>0</v>
      </c>
      <c r="V24" s="38">
        <v>0</v>
      </c>
    </row>
    <row r="25" spans="1:22" ht="16.5" customHeight="1">
      <c r="A25" s="30">
        <v>19</v>
      </c>
      <c r="B25" s="3">
        <v>33</v>
      </c>
      <c r="C25" s="16" t="s">
        <v>34</v>
      </c>
      <c r="D25" s="38">
        <v>0</v>
      </c>
      <c r="E25" s="41">
        <v>0</v>
      </c>
      <c r="F25" s="41">
        <v>0</v>
      </c>
      <c r="G25" s="41">
        <v>0</v>
      </c>
      <c r="H25" s="39">
        <f t="shared" si="7"/>
        <v>0</v>
      </c>
      <c r="I25" s="41">
        <v>0</v>
      </c>
      <c r="J25" s="41">
        <v>0</v>
      </c>
      <c r="K25" s="41">
        <v>0</v>
      </c>
      <c r="L25" s="39">
        <f t="shared" si="8"/>
        <v>0</v>
      </c>
      <c r="M25" s="41">
        <v>0</v>
      </c>
      <c r="N25" s="41">
        <v>0</v>
      </c>
      <c r="O25" s="41">
        <v>0</v>
      </c>
      <c r="P25" s="39">
        <f t="shared" si="9"/>
        <v>0</v>
      </c>
      <c r="Q25" s="41">
        <v>0</v>
      </c>
      <c r="R25" s="41">
        <v>0</v>
      </c>
      <c r="S25" s="41">
        <v>0</v>
      </c>
      <c r="T25" s="39">
        <f t="shared" si="10"/>
        <v>0</v>
      </c>
      <c r="U25" s="35">
        <f t="shared" si="1"/>
        <v>0</v>
      </c>
      <c r="V25" s="38">
        <v>0</v>
      </c>
    </row>
    <row r="26" spans="1:22">
      <c r="A26" s="5" t="s">
        <v>21</v>
      </c>
      <c r="B26" s="67" t="s">
        <v>22</v>
      </c>
      <c r="C26" s="53"/>
      <c r="D26" s="40">
        <f t="shared" ref="D26:T26" si="11">D5-D14</f>
        <v>-1721515.6600000001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-191279.09999999998</v>
      </c>
      <c r="J26" s="40">
        <f t="shared" si="11"/>
        <v>-191279.09999999998</v>
      </c>
      <c r="K26" s="40">
        <f t="shared" si="11"/>
        <v>-191279.09999999998</v>
      </c>
      <c r="L26" s="40">
        <f t="shared" si="11"/>
        <v>-573837.30000000005</v>
      </c>
      <c r="M26" s="40">
        <f t="shared" si="11"/>
        <v>-191279.09999999998</v>
      </c>
      <c r="N26" s="40">
        <f t="shared" si="11"/>
        <v>-191279.09999999998</v>
      </c>
      <c r="O26" s="40">
        <f t="shared" si="11"/>
        <v>-191279.09999999998</v>
      </c>
      <c r="P26" s="40">
        <f t="shared" si="11"/>
        <v>-1147674.5999999999</v>
      </c>
      <c r="Q26" s="40">
        <f t="shared" si="11"/>
        <v>-191279.09999999998</v>
      </c>
      <c r="R26" s="40">
        <f t="shared" si="11"/>
        <v>-191279.09999999998</v>
      </c>
      <c r="S26" s="40">
        <f t="shared" si="11"/>
        <v>-191282.86000000002</v>
      </c>
      <c r="T26" s="40">
        <f t="shared" si="11"/>
        <v>-1721515.6599999997</v>
      </c>
      <c r="U26" s="18"/>
      <c r="V26" s="18"/>
    </row>
    <row r="27" spans="1:22" ht="12.75" customHeight="1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</row>
    <row r="28" spans="1:22" s="11" customFormat="1" ht="14.4">
      <c r="A28" s="63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-191279.09999999998</v>
      </c>
      <c r="J28" s="58">
        <f t="shared" si="13"/>
        <v>-191279.09999999998</v>
      </c>
      <c r="K28" s="58">
        <f t="shared" si="13"/>
        <v>-191279.09999999998</v>
      </c>
      <c r="L28" s="58">
        <f t="shared" si="13"/>
        <v>-573837.30000000005</v>
      </c>
      <c r="M28" s="58">
        <f t="shared" si="13"/>
        <v>-191279.09999999998</v>
      </c>
      <c r="N28" s="58">
        <f t="shared" si="13"/>
        <v>-191279.09999999998</v>
      </c>
      <c r="O28" s="58">
        <f t="shared" si="13"/>
        <v>-191279.09999999998</v>
      </c>
      <c r="P28" s="58">
        <f t="shared" si="13"/>
        <v>-1147674.5999999999</v>
      </c>
      <c r="Q28" s="58">
        <f t="shared" si="13"/>
        <v>-191279.09999999998</v>
      </c>
      <c r="R28" s="58">
        <f t="shared" si="13"/>
        <v>-191279.09999999998</v>
      </c>
      <c r="S28" s="58">
        <f t="shared" si="13"/>
        <v>-191282.86000000002</v>
      </c>
      <c r="T28" s="58">
        <f t="shared" si="13"/>
        <v>-1721515.6599999997</v>
      </c>
    </row>
    <row r="29" spans="1:22">
      <c r="A29" s="178"/>
      <c r="B29" s="171"/>
      <c r="C29" s="171"/>
      <c r="D29" s="171"/>
      <c r="E29" s="171"/>
      <c r="F29" s="171"/>
      <c r="G29" s="171"/>
      <c r="H29" s="171"/>
      <c r="I29" s="172"/>
    </row>
    <row r="30" spans="1:22" ht="16.5" customHeight="1">
      <c r="A30" s="5" t="s">
        <v>575</v>
      </c>
      <c r="B30" s="55" t="s">
        <v>32</v>
      </c>
      <c r="C30" s="54"/>
      <c r="D30" s="40">
        <f>D31+D32+D33+D34+D35+D36+D37</f>
        <v>1942681.34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208509.93</v>
      </c>
      <c r="J30" s="40">
        <f t="shared" si="14"/>
        <v>208509.93</v>
      </c>
      <c r="K30" s="40">
        <f t="shared" si="14"/>
        <v>208509.93</v>
      </c>
      <c r="L30" s="40">
        <f t="shared" si="14"/>
        <v>625529.79</v>
      </c>
      <c r="M30" s="40">
        <f t="shared" si="14"/>
        <v>208509.93</v>
      </c>
      <c r="N30" s="40">
        <f t="shared" si="14"/>
        <v>208509.93</v>
      </c>
      <c r="O30" s="40">
        <f t="shared" si="14"/>
        <v>208705.56</v>
      </c>
      <c r="P30" s="40">
        <f t="shared" si="14"/>
        <v>1251255.21</v>
      </c>
      <c r="Q30" s="40">
        <f t="shared" si="14"/>
        <v>257451.72</v>
      </c>
      <c r="R30" s="40">
        <f t="shared" si="14"/>
        <v>208509.93</v>
      </c>
      <c r="S30" s="40">
        <f t="shared" si="14"/>
        <v>225464.48</v>
      </c>
      <c r="T30" s="40">
        <f t="shared" si="14"/>
        <v>1942681.3399999999</v>
      </c>
      <c r="U30" s="40">
        <f>D30-T30</f>
        <v>0</v>
      </c>
      <c r="V30" s="40">
        <f>SUM(V31:V37)</f>
        <v>1942681.34</v>
      </c>
    </row>
    <row r="31" spans="1:22" ht="16.5" customHeight="1">
      <c r="A31" s="30">
        <v>20</v>
      </c>
      <c r="B31" s="3">
        <v>43</v>
      </c>
      <c r="C31" s="17" t="s">
        <v>35</v>
      </c>
      <c r="D31" s="38">
        <v>0</v>
      </c>
      <c r="E31" s="41">
        <v>0</v>
      </c>
      <c r="F31" s="41">
        <v>0</v>
      </c>
      <c r="G31" s="41">
        <v>0</v>
      </c>
      <c r="H31" s="42">
        <f>E31+F31+G31</f>
        <v>0</v>
      </c>
      <c r="I31" s="41">
        <v>0</v>
      </c>
      <c r="J31" s="41">
        <v>0</v>
      </c>
      <c r="K31" s="41">
        <v>0</v>
      </c>
      <c r="L31" s="42">
        <f>H31+I31+J31+K31</f>
        <v>0</v>
      </c>
      <c r="M31" s="41">
        <v>0</v>
      </c>
      <c r="N31" s="41">
        <v>0</v>
      </c>
      <c r="O31" s="41">
        <v>0</v>
      </c>
      <c r="P31" s="42">
        <f>L31+M31+N31+O31</f>
        <v>0</v>
      </c>
      <c r="Q31" s="41">
        <v>0</v>
      </c>
      <c r="R31" s="41">
        <v>0</v>
      </c>
      <c r="S31" s="41">
        <v>0</v>
      </c>
      <c r="T31" s="42">
        <f>P31+Q31+R31+S31</f>
        <v>0</v>
      </c>
      <c r="U31" s="40">
        <f t="shared" ref="U31:U45" si="15">D31-T31</f>
        <v>0</v>
      </c>
      <c r="V31" s="41">
        <v>0</v>
      </c>
    </row>
    <row r="32" spans="1:22" ht="16.5" customHeight="1">
      <c r="A32" s="30">
        <v>21</v>
      </c>
      <c r="B32" s="3">
        <v>44</v>
      </c>
      <c r="C32" s="16" t="s">
        <v>24</v>
      </c>
      <c r="D32" s="38">
        <v>0</v>
      </c>
      <c r="E32" s="41">
        <v>0</v>
      </c>
      <c r="F32" s="41">
        <v>0</v>
      </c>
      <c r="G32" s="41">
        <v>0</v>
      </c>
      <c r="H32" s="42">
        <f t="shared" ref="H32:H37" si="16">E32+F32+G32</f>
        <v>0</v>
      </c>
      <c r="I32" s="41">
        <v>0</v>
      </c>
      <c r="J32" s="41">
        <v>0</v>
      </c>
      <c r="K32" s="41">
        <v>0</v>
      </c>
      <c r="L32" s="42">
        <f t="shared" ref="L32:L37" si="17">H32+I32+J32+K32</f>
        <v>0</v>
      </c>
      <c r="M32" s="41">
        <v>0</v>
      </c>
      <c r="N32" s="41">
        <v>0</v>
      </c>
      <c r="O32" s="41">
        <v>0</v>
      </c>
      <c r="P32" s="42">
        <f t="shared" ref="P32:P37" si="18">L32+M32+N32+O32</f>
        <v>0</v>
      </c>
      <c r="Q32" s="41">
        <v>0</v>
      </c>
      <c r="R32" s="41">
        <v>0</v>
      </c>
      <c r="S32" s="41">
        <v>0</v>
      </c>
      <c r="T32" s="42">
        <f t="shared" ref="T32:T37" si="19">P32+Q32+R32+S32</f>
        <v>0</v>
      </c>
      <c r="U32" s="40">
        <f t="shared" si="15"/>
        <v>0</v>
      </c>
      <c r="V32" s="41">
        <v>0</v>
      </c>
    </row>
    <row r="33" spans="1:22" ht="16.5" customHeight="1">
      <c r="A33" s="30">
        <v>22</v>
      </c>
      <c r="B33" s="3">
        <v>45</v>
      </c>
      <c r="C33" s="16" t="s">
        <v>36</v>
      </c>
      <c r="D33" s="38">
        <v>0</v>
      </c>
      <c r="E33" s="41">
        <v>0</v>
      </c>
      <c r="F33" s="41">
        <v>0</v>
      </c>
      <c r="G33" s="41">
        <v>0</v>
      </c>
      <c r="H33" s="42">
        <f t="shared" si="16"/>
        <v>0</v>
      </c>
      <c r="I33" s="41">
        <v>0</v>
      </c>
      <c r="J33" s="41">
        <v>0</v>
      </c>
      <c r="K33" s="41">
        <v>0</v>
      </c>
      <c r="L33" s="42">
        <f t="shared" si="17"/>
        <v>0</v>
      </c>
      <c r="M33" s="41">
        <v>0</v>
      </c>
      <c r="N33" s="41">
        <v>0</v>
      </c>
      <c r="O33" s="41">
        <v>0</v>
      </c>
      <c r="P33" s="42">
        <f t="shared" si="18"/>
        <v>0</v>
      </c>
      <c r="Q33" s="41">
        <v>0</v>
      </c>
      <c r="R33" s="41">
        <v>0</v>
      </c>
      <c r="S33" s="41">
        <v>0</v>
      </c>
      <c r="T33" s="42">
        <f t="shared" si="19"/>
        <v>0</v>
      </c>
      <c r="U33" s="40">
        <f t="shared" si="15"/>
        <v>0</v>
      </c>
      <c r="V33" s="41">
        <v>0</v>
      </c>
    </row>
    <row r="34" spans="1:22" ht="16.5" customHeight="1">
      <c r="A34" s="30">
        <v>23</v>
      </c>
      <c r="B34" s="3">
        <v>49</v>
      </c>
      <c r="C34" s="16" t="s">
        <v>25</v>
      </c>
      <c r="D34" s="38">
        <v>0</v>
      </c>
      <c r="E34" s="41">
        <v>0</v>
      </c>
      <c r="F34" s="41">
        <v>0</v>
      </c>
      <c r="G34" s="41">
        <v>0</v>
      </c>
      <c r="H34" s="42">
        <f t="shared" si="16"/>
        <v>0</v>
      </c>
      <c r="I34" s="41">
        <v>0</v>
      </c>
      <c r="J34" s="41">
        <v>0</v>
      </c>
      <c r="K34" s="41">
        <v>0</v>
      </c>
      <c r="L34" s="42">
        <f t="shared" si="17"/>
        <v>0</v>
      </c>
      <c r="M34" s="41">
        <v>0</v>
      </c>
      <c r="N34" s="41">
        <v>0</v>
      </c>
      <c r="O34" s="41">
        <v>0</v>
      </c>
      <c r="P34" s="42">
        <f t="shared" si="18"/>
        <v>0</v>
      </c>
      <c r="Q34" s="41">
        <v>0</v>
      </c>
      <c r="R34" s="41">
        <v>0</v>
      </c>
      <c r="S34" s="41">
        <v>0</v>
      </c>
      <c r="T34" s="42">
        <f t="shared" si="19"/>
        <v>0</v>
      </c>
      <c r="U34" s="40">
        <f t="shared" si="15"/>
        <v>0</v>
      </c>
      <c r="V34" s="41">
        <v>0</v>
      </c>
    </row>
    <row r="35" spans="1:22" ht="16.5" customHeight="1">
      <c r="A35" s="30">
        <v>24</v>
      </c>
      <c r="B35" s="3">
        <v>53</v>
      </c>
      <c r="C35" s="16" t="s">
        <v>26</v>
      </c>
      <c r="D35" s="38">
        <v>0</v>
      </c>
      <c r="E35" s="41">
        <v>0</v>
      </c>
      <c r="F35" s="41">
        <v>0</v>
      </c>
      <c r="G35" s="41">
        <v>0</v>
      </c>
      <c r="H35" s="42">
        <f t="shared" si="16"/>
        <v>0</v>
      </c>
      <c r="I35" s="41">
        <v>0</v>
      </c>
      <c r="J35" s="41">
        <v>0</v>
      </c>
      <c r="K35" s="41">
        <v>0</v>
      </c>
      <c r="L35" s="42">
        <f t="shared" si="17"/>
        <v>0</v>
      </c>
      <c r="M35" s="41">
        <v>0</v>
      </c>
      <c r="N35" s="41">
        <v>0</v>
      </c>
      <c r="O35" s="41">
        <v>0</v>
      </c>
      <c r="P35" s="42">
        <f t="shared" si="18"/>
        <v>0</v>
      </c>
      <c r="Q35" s="41">
        <v>0</v>
      </c>
      <c r="R35" s="41">
        <v>0</v>
      </c>
      <c r="S35" s="41">
        <v>0</v>
      </c>
      <c r="T35" s="42">
        <f t="shared" si="19"/>
        <v>0</v>
      </c>
      <c r="U35" s="40">
        <f t="shared" si="15"/>
        <v>0</v>
      </c>
      <c r="V35" s="41">
        <v>0</v>
      </c>
    </row>
    <row r="36" spans="1:22" ht="16.5" customHeight="1">
      <c r="A36" s="30">
        <v>25</v>
      </c>
      <c r="B36" s="3">
        <v>54</v>
      </c>
      <c r="C36" s="16" t="s">
        <v>24</v>
      </c>
      <c r="D36" s="38">
        <v>1942681.34</v>
      </c>
      <c r="E36" s="41">
        <v>0</v>
      </c>
      <c r="F36" s="41">
        <v>0</v>
      </c>
      <c r="G36" s="41">
        <v>0</v>
      </c>
      <c r="H36" s="42">
        <f t="shared" si="16"/>
        <v>0</v>
      </c>
      <c r="I36" s="41">
        <v>208509.93</v>
      </c>
      <c r="J36" s="41">
        <v>208509.93</v>
      </c>
      <c r="K36" s="41">
        <v>208509.93</v>
      </c>
      <c r="L36" s="42">
        <f t="shared" si="17"/>
        <v>625529.79</v>
      </c>
      <c r="M36" s="41">
        <v>208509.93</v>
      </c>
      <c r="N36" s="41">
        <v>208509.93</v>
      </c>
      <c r="O36" s="41">
        <v>208705.56</v>
      </c>
      <c r="P36" s="42">
        <f t="shared" si="18"/>
        <v>1251255.21</v>
      </c>
      <c r="Q36" s="41">
        <v>257451.72</v>
      </c>
      <c r="R36" s="41">
        <v>208509.93</v>
      </c>
      <c r="S36" s="41">
        <v>225464.48</v>
      </c>
      <c r="T36" s="42">
        <f t="shared" si="19"/>
        <v>1942681.3399999999</v>
      </c>
      <c r="U36" s="40">
        <f t="shared" si="15"/>
        <v>0</v>
      </c>
      <c r="V36" s="41">
        <v>1942681.34</v>
      </c>
    </row>
    <row r="37" spans="1:22" ht="16.5" customHeight="1">
      <c r="A37" s="30">
        <v>26</v>
      </c>
      <c r="B37" s="3">
        <v>59</v>
      </c>
      <c r="C37" s="17" t="s">
        <v>27</v>
      </c>
      <c r="D37" s="38">
        <v>0</v>
      </c>
      <c r="E37" s="41">
        <v>0</v>
      </c>
      <c r="F37" s="41">
        <v>0</v>
      </c>
      <c r="G37" s="41">
        <v>0</v>
      </c>
      <c r="H37" s="42">
        <f t="shared" si="16"/>
        <v>0</v>
      </c>
      <c r="I37" s="41">
        <v>0</v>
      </c>
      <c r="J37" s="41">
        <v>0</v>
      </c>
      <c r="K37" s="41">
        <v>0</v>
      </c>
      <c r="L37" s="42">
        <f t="shared" si="17"/>
        <v>0</v>
      </c>
      <c r="M37" s="41">
        <v>0</v>
      </c>
      <c r="N37" s="41">
        <v>0</v>
      </c>
      <c r="O37" s="41">
        <v>0</v>
      </c>
      <c r="P37" s="42">
        <f t="shared" si="18"/>
        <v>0</v>
      </c>
      <c r="Q37" s="41">
        <v>0</v>
      </c>
      <c r="R37" s="41">
        <v>0</v>
      </c>
      <c r="S37" s="41">
        <v>0</v>
      </c>
      <c r="T37" s="42">
        <f t="shared" si="19"/>
        <v>0</v>
      </c>
      <c r="U37" s="132">
        <f t="shared" si="15"/>
        <v>0</v>
      </c>
      <c r="V37" s="41">
        <v>0</v>
      </c>
    </row>
    <row r="38" spans="1:22" ht="16.5" customHeight="1">
      <c r="A38" s="5" t="s">
        <v>23</v>
      </c>
      <c r="B38" s="55" t="s">
        <v>649</v>
      </c>
      <c r="C38" s="55"/>
      <c r="D38" s="40">
        <f>D39+D40+D41+D42+D43+D44+D45</f>
        <v>221165.68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24573.96</v>
      </c>
      <c r="J38" s="40">
        <f t="shared" si="20"/>
        <v>24573.96</v>
      </c>
      <c r="K38" s="40">
        <f t="shared" si="20"/>
        <v>24573.96</v>
      </c>
      <c r="L38" s="40">
        <f t="shared" si="20"/>
        <v>73721.88</v>
      </c>
      <c r="M38" s="40">
        <f t="shared" si="20"/>
        <v>24573.96</v>
      </c>
      <c r="N38" s="40">
        <f>N39+N40+N41+N42+N43+N44+N45</f>
        <v>24573.96</v>
      </c>
      <c r="O38" s="40">
        <f t="shared" si="20"/>
        <v>24573.96</v>
      </c>
      <c r="P38" s="40">
        <f t="shared" si="20"/>
        <v>147443.75999999998</v>
      </c>
      <c r="Q38" s="40">
        <f t="shared" si="20"/>
        <v>24573.96</v>
      </c>
      <c r="R38" s="40">
        <f t="shared" si="20"/>
        <v>24573.96</v>
      </c>
      <c r="S38" s="40">
        <f t="shared" si="20"/>
        <v>24574</v>
      </c>
      <c r="T38" s="40">
        <f t="shared" si="20"/>
        <v>221165.67999999996</v>
      </c>
      <c r="U38" s="40">
        <f t="shared" si="15"/>
        <v>0</v>
      </c>
      <c r="V38" s="40">
        <f>SUM(V39:V45)</f>
        <v>221165.68</v>
      </c>
    </row>
    <row r="39" spans="1:22" ht="16.5" customHeight="1">
      <c r="A39" s="30">
        <v>27</v>
      </c>
      <c r="B39" s="3">
        <v>43</v>
      </c>
      <c r="C39" s="17" t="s">
        <v>35</v>
      </c>
      <c r="D39" s="38">
        <v>0</v>
      </c>
      <c r="E39" s="41">
        <v>0</v>
      </c>
      <c r="F39" s="41">
        <v>0</v>
      </c>
      <c r="G39" s="41">
        <v>0</v>
      </c>
      <c r="H39" s="42">
        <f>E39+F39+G39</f>
        <v>0</v>
      </c>
      <c r="I39" s="41">
        <v>0</v>
      </c>
      <c r="J39" s="41">
        <v>0</v>
      </c>
      <c r="K39" s="41">
        <v>0</v>
      </c>
      <c r="L39" s="42">
        <f>H39+I39+J39+K39</f>
        <v>0</v>
      </c>
      <c r="M39" s="41">
        <v>0</v>
      </c>
      <c r="N39" s="41">
        <v>0</v>
      </c>
      <c r="O39" s="41">
        <v>0</v>
      </c>
      <c r="P39" s="42">
        <f>L39+M39+N39+O39</f>
        <v>0</v>
      </c>
      <c r="Q39" s="41">
        <v>0</v>
      </c>
      <c r="R39" s="41">
        <v>0</v>
      </c>
      <c r="S39" s="41">
        <v>0</v>
      </c>
      <c r="T39" s="42">
        <f>P39+Q39+R39+S39</f>
        <v>0</v>
      </c>
      <c r="U39" s="40">
        <f t="shared" si="15"/>
        <v>0</v>
      </c>
      <c r="V39" s="41">
        <v>0</v>
      </c>
    </row>
    <row r="40" spans="1:22" ht="16.5" customHeight="1">
      <c r="A40" s="30">
        <v>28</v>
      </c>
      <c r="B40" s="3">
        <v>44</v>
      </c>
      <c r="C40" s="16" t="s">
        <v>24</v>
      </c>
      <c r="D40" s="38">
        <v>0</v>
      </c>
      <c r="E40" s="41">
        <v>0</v>
      </c>
      <c r="F40" s="41">
        <v>0</v>
      </c>
      <c r="G40" s="41">
        <v>0</v>
      </c>
      <c r="H40" s="42">
        <f t="shared" ref="H40:H45" si="21">E40+F40+G40</f>
        <v>0</v>
      </c>
      <c r="I40" s="41">
        <v>0</v>
      </c>
      <c r="J40" s="41">
        <v>0</v>
      </c>
      <c r="K40" s="41">
        <v>0</v>
      </c>
      <c r="L40" s="42">
        <f t="shared" ref="L40:L45" si="22">H40+I40+J40+K40</f>
        <v>0</v>
      </c>
      <c r="M40" s="41">
        <v>0</v>
      </c>
      <c r="N40" s="41">
        <v>0</v>
      </c>
      <c r="O40" s="41">
        <v>0</v>
      </c>
      <c r="P40" s="42">
        <f t="shared" ref="P40:P45" si="23">L40+M40+N40+O40</f>
        <v>0</v>
      </c>
      <c r="Q40" s="41">
        <v>0</v>
      </c>
      <c r="R40" s="41">
        <v>0</v>
      </c>
      <c r="S40" s="41">
        <v>0</v>
      </c>
      <c r="T40" s="42">
        <f t="shared" ref="T40:T45" si="24">P40+Q40+R40+S40</f>
        <v>0</v>
      </c>
      <c r="U40" s="40">
        <f t="shared" si="15"/>
        <v>0</v>
      </c>
      <c r="V40" s="41">
        <v>0</v>
      </c>
    </row>
    <row r="41" spans="1:22" ht="16.5" customHeight="1">
      <c r="A41" s="30">
        <v>29</v>
      </c>
      <c r="B41" s="3">
        <v>45</v>
      </c>
      <c r="C41" s="16" t="s">
        <v>36</v>
      </c>
      <c r="D41" s="38">
        <v>0</v>
      </c>
      <c r="E41" s="41">
        <v>0</v>
      </c>
      <c r="F41" s="41">
        <v>0</v>
      </c>
      <c r="G41" s="41">
        <v>0</v>
      </c>
      <c r="H41" s="42">
        <f t="shared" si="21"/>
        <v>0</v>
      </c>
      <c r="I41" s="41">
        <v>0</v>
      </c>
      <c r="J41" s="41">
        <v>0</v>
      </c>
      <c r="K41" s="41">
        <v>0</v>
      </c>
      <c r="L41" s="42">
        <f t="shared" si="22"/>
        <v>0</v>
      </c>
      <c r="M41" s="41">
        <v>0</v>
      </c>
      <c r="N41" s="41">
        <v>0</v>
      </c>
      <c r="O41" s="41">
        <v>0</v>
      </c>
      <c r="P41" s="42">
        <f>L41+M41+N41+O41</f>
        <v>0</v>
      </c>
      <c r="Q41" s="41">
        <v>0</v>
      </c>
      <c r="R41" s="41">
        <v>0</v>
      </c>
      <c r="S41" s="41">
        <v>0</v>
      </c>
      <c r="T41" s="42">
        <f t="shared" si="24"/>
        <v>0</v>
      </c>
      <c r="U41" s="40">
        <f t="shared" si="15"/>
        <v>0</v>
      </c>
      <c r="V41" s="41">
        <v>0</v>
      </c>
    </row>
    <row r="42" spans="1:22" ht="16.5" customHeight="1">
      <c r="A42" s="30">
        <v>30</v>
      </c>
      <c r="B42" s="3">
        <v>49</v>
      </c>
      <c r="C42" s="16" t="s">
        <v>25</v>
      </c>
      <c r="D42" s="38">
        <v>0</v>
      </c>
      <c r="E42" s="41">
        <v>0</v>
      </c>
      <c r="F42" s="41">
        <v>0</v>
      </c>
      <c r="G42" s="41">
        <v>0</v>
      </c>
      <c r="H42" s="42">
        <f t="shared" si="21"/>
        <v>0</v>
      </c>
      <c r="I42" s="41">
        <v>0</v>
      </c>
      <c r="J42" s="41">
        <v>0</v>
      </c>
      <c r="K42" s="41">
        <v>0</v>
      </c>
      <c r="L42" s="42">
        <f t="shared" si="22"/>
        <v>0</v>
      </c>
      <c r="M42" s="41">
        <v>0</v>
      </c>
      <c r="N42" s="41">
        <v>0</v>
      </c>
      <c r="O42" s="41">
        <v>0</v>
      </c>
      <c r="P42" s="42">
        <f>L42+M42+N42+O42</f>
        <v>0</v>
      </c>
      <c r="Q42" s="41">
        <v>0</v>
      </c>
      <c r="R42" s="41">
        <v>0</v>
      </c>
      <c r="S42" s="41">
        <v>0</v>
      </c>
      <c r="T42" s="42">
        <f t="shared" si="24"/>
        <v>0</v>
      </c>
      <c r="U42" s="40">
        <f t="shared" si="15"/>
        <v>0</v>
      </c>
      <c r="V42" s="41">
        <v>0</v>
      </c>
    </row>
    <row r="43" spans="1:22" ht="16.5" customHeight="1">
      <c r="A43" s="30">
        <v>31</v>
      </c>
      <c r="B43" s="3">
        <v>53</v>
      </c>
      <c r="C43" s="16" t="s">
        <v>26</v>
      </c>
      <c r="D43" s="38">
        <v>0</v>
      </c>
      <c r="E43" s="41">
        <v>0</v>
      </c>
      <c r="F43" s="41">
        <v>0</v>
      </c>
      <c r="G43" s="41">
        <v>0</v>
      </c>
      <c r="H43" s="42">
        <f t="shared" si="21"/>
        <v>0</v>
      </c>
      <c r="I43" s="41">
        <v>0</v>
      </c>
      <c r="J43" s="41">
        <v>0</v>
      </c>
      <c r="K43" s="41">
        <v>0</v>
      </c>
      <c r="L43" s="42">
        <f t="shared" si="22"/>
        <v>0</v>
      </c>
      <c r="M43" s="41">
        <v>0</v>
      </c>
      <c r="N43" s="41">
        <v>0</v>
      </c>
      <c r="O43" s="41">
        <v>0</v>
      </c>
      <c r="P43" s="42">
        <f>L43+M43+N43+O43</f>
        <v>0</v>
      </c>
      <c r="Q43" s="41">
        <v>0</v>
      </c>
      <c r="R43" s="41">
        <v>0</v>
      </c>
      <c r="S43" s="41">
        <v>0</v>
      </c>
      <c r="T43" s="42">
        <f t="shared" si="24"/>
        <v>0</v>
      </c>
      <c r="U43" s="40">
        <f t="shared" si="15"/>
        <v>0</v>
      </c>
      <c r="V43" s="41">
        <v>0</v>
      </c>
    </row>
    <row r="44" spans="1:22" ht="16.5" customHeight="1">
      <c r="A44" s="30">
        <v>32</v>
      </c>
      <c r="B44" s="3">
        <v>54</v>
      </c>
      <c r="C44" s="16" t="s">
        <v>24</v>
      </c>
      <c r="D44" s="38">
        <v>221165.68</v>
      </c>
      <c r="E44" s="41">
        <v>0</v>
      </c>
      <c r="F44" s="41">
        <v>0</v>
      </c>
      <c r="G44" s="41">
        <v>0</v>
      </c>
      <c r="H44" s="42">
        <f t="shared" si="21"/>
        <v>0</v>
      </c>
      <c r="I44" s="41">
        <v>24573.96</v>
      </c>
      <c r="J44" s="41">
        <v>24573.96</v>
      </c>
      <c r="K44" s="41">
        <v>24573.96</v>
      </c>
      <c r="L44" s="42">
        <f t="shared" si="22"/>
        <v>73721.88</v>
      </c>
      <c r="M44" s="41">
        <v>24573.96</v>
      </c>
      <c r="N44" s="41">
        <v>24573.96</v>
      </c>
      <c r="O44" s="41">
        <v>24573.96</v>
      </c>
      <c r="P44" s="42">
        <f t="shared" si="23"/>
        <v>147443.75999999998</v>
      </c>
      <c r="Q44" s="41">
        <v>24573.96</v>
      </c>
      <c r="R44" s="41">
        <v>24573.96</v>
      </c>
      <c r="S44" s="41">
        <v>24574</v>
      </c>
      <c r="T44" s="42">
        <f t="shared" si="24"/>
        <v>221165.67999999996</v>
      </c>
      <c r="U44" s="40">
        <f t="shared" si="15"/>
        <v>0</v>
      </c>
      <c r="V44" s="41">
        <v>221165.68</v>
      </c>
    </row>
    <row r="45" spans="1:22" ht="16.5" customHeight="1">
      <c r="A45" s="30">
        <v>33</v>
      </c>
      <c r="B45" s="3">
        <v>59</v>
      </c>
      <c r="C45" s="17" t="s">
        <v>27</v>
      </c>
      <c r="D45" s="38">
        <v>0</v>
      </c>
      <c r="E45" s="41">
        <v>0</v>
      </c>
      <c r="F45" s="41">
        <v>0</v>
      </c>
      <c r="G45" s="41">
        <v>0</v>
      </c>
      <c r="H45" s="42">
        <f t="shared" si="21"/>
        <v>0</v>
      </c>
      <c r="I45" s="41">
        <v>0</v>
      </c>
      <c r="J45" s="41">
        <v>0</v>
      </c>
      <c r="K45" s="41">
        <v>0</v>
      </c>
      <c r="L45" s="42">
        <f t="shared" si="22"/>
        <v>0</v>
      </c>
      <c r="M45" s="41">
        <v>0</v>
      </c>
      <c r="N45" s="41">
        <v>0</v>
      </c>
      <c r="O45" s="41">
        <v>0</v>
      </c>
      <c r="P45" s="42">
        <f t="shared" si="23"/>
        <v>0</v>
      </c>
      <c r="Q45" s="41">
        <v>0</v>
      </c>
      <c r="R45" s="41">
        <v>0</v>
      </c>
      <c r="S45" s="41">
        <v>0</v>
      </c>
      <c r="T45" s="42">
        <f t="shared" si="24"/>
        <v>0</v>
      </c>
      <c r="U45" s="132">
        <f t="shared" si="15"/>
        <v>0</v>
      </c>
      <c r="V45" s="41">
        <v>0</v>
      </c>
    </row>
    <row r="46" spans="1:22" ht="16.5" customHeight="1">
      <c r="A46" s="6" t="s">
        <v>28</v>
      </c>
      <c r="B46" s="60" t="s">
        <v>577</v>
      </c>
      <c r="C46" s="68"/>
      <c r="D46" s="43">
        <f t="shared" ref="D46:T46" si="25">+D5+D30</f>
        <v>2303352.7400000002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248584.57</v>
      </c>
      <c r="J46" s="43">
        <f t="shared" si="25"/>
        <v>248584.57</v>
      </c>
      <c r="K46" s="43">
        <f t="shared" si="25"/>
        <v>248584.57</v>
      </c>
      <c r="L46" s="43">
        <f t="shared" si="25"/>
        <v>745753.71000000008</v>
      </c>
      <c r="M46" s="43">
        <f t="shared" si="25"/>
        <v>248584.57</v>
      </c>
      <c r="N46" s="43">
        <f t="shared" si="25"/>
        <v>248584.57</v>
      </c>
      <c r="O46" s="43">
        <f t="shared" si="25"/>
        <v>248780.2</v>
      </c>
      <c r="P46" s="43">
        <f t="shared" si="25"/>
        <v>1491703.05</v>
      </c>
      <c r="Q46" s="43">
        <f t="shared" si="25"/>
        <v>297526.36</v>
      </c>
      <c r="R46" s="43">
        <f t="shared" si="25"/>
        <v>248584.57</v>
      </c>
      <c r="S46" s="43">
        <f t="shared" si="25"/>
        <v>265538.76</v>
      </c>
      <c r="T46" s="43">
        <f t="shared" si="25"/>
        <v>2303352.7399999998</v>
      </c>
      <c r="U46" s="44"/>
      <c r="V46" s="44"/>
    </row>
    <row r="47" spans="1:22" ht="16.5" customHeight="1">
      <c r="A47" s="6" t="s">
        <v>29</v>
      </c>
      <c r="B47" s="60" t="s">
        <v>578</v>
      </c>
      <c r="C47" s="68"/>
      <c r="D47" s="43">
        <f t="shared" ref="D47:T47" si="26">D14+D38</f>
        <v>2303352.7400000002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255927.69999999998</v>
      </c>
      <c r="J47" s="43">
        <f t="shared" si="26"/>
        <v>255927.69999999998</v>
      </c>
      <c r="K47" s="43">
        <f t="shared" si="26"/>
        <v>255927.69999999998</v>
      </c>
      <c r="L47" s="43">
        <f t="shared" si="26"/>
        <v>767783.10000000009</v>
      </c>
      <c r="M47" s="43">
        <f t="shared" si="26"/>
        <v>255927.69999999998</v>
      </c>
      <c r="N47" s="43">
        <f t="shared" si="26"/>
        <v>255927.69999999998</v>
      </c>
      <c r="O47" s="43">
        <f t="shared" si="26"/>
        <v>255927.69999999998</v>
      </c>
      <c r="P47" s="43">
        <f t="shared" si="26"/>
        <v>1535566.2</v>
      </c>
      <c r="Q47" s="43">
        <f t="shared" si="26"/>
        <v>255927.69999999998</v>
      </c>
      <c r="R47" s="43">
        <f t="shared" si="26"/>
        <v>255927.69999999998</v>
      </c>
      <c r="S47" s="43">
        <f t="shared" si="26"/>
        <v>255931.14</v>
      </c>
      <c r="T47" s="43">
        <f t="shared" si="26"/>
        <v>2303352.7399999998</v>
      </c>
      <c r="U47" s="44"/>
      <c r="V47" s="44"/>
    </row>
    <row r="48" spans="1:22" ht="16.5" customHeight="1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-7343.1299999999756</v>
      </c>
      <c r="J48" s="43">
        <f t="shared" si="27"/>
        <v>-7343.1299999999756</v>
      </c>
      <c r="K48" s="43">
        <f t="shared" si="27"/>
        <v>-7343.1299999999756</v>
      </c>
      <c r="L48" s="43">
        <f t="shared" si="27"/>
        <v>-22029.390000000014</v>
      </c>
      <c r="M48" s="43">
        <f t="shared" si="27"/>
        <v>-7343.1299999999756</v>
      </c>
      <c r="N48" s="43">
        <f t="shared" si="27"/>
        <v>-7343.1299999999756</v>
      </c>
      <c r="O48" s="43">
        <f t="shared" si="27"/>
        <v>-7147.4999999999709</v>
      </c>
      <c r="P48" s="43">
        <f t="shared" si="27"/>
        <v>-43863.149999999907</v>
      </c>
      <c r="Q48" s="43">
        <f t="shared" si="27"/>
        <v>41598.660000000003</v>
      </c>
      <c r="R48" s="43">
        <f t="shared" si="27"/>
        <v>-7343.1299999999756</v>
      </c>
      <c r="S48" s="43">
        <f t="shared" si="27"/>
        <v>9607.6199999999953</v>
      </c>
      <c r="T48" s="43">
        <f t="shared" si="27"/>
        <v>0</v>
      </c>
      <c r="U48" s="44"/>
      <c r="V48" s="44"/>
    </row>
    <row r="50" spans="1:20" ht="12.75" customHeight="1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>
      <c r="A51" s="79">
        <v>34</v>
      </c>
      <c r="B51" s="83" t="s">
        <v>651</v>
      </c>
      <c r="C51" s="83"/>
      <c r="D51" s="80"/>
      <c r="E51" s="80"/>
      <c r="F51" s="80"/>
      <c r="G51" s="80"/>
      <c r="H51" s="78">
        <f>G51</f>
        <v>0</v>
      </c>
      <c r="I51" s="80"/>
      <c r="J51" s="80"/>
      <c r="K51" s="80"/>
      <c r="L51" s="78">
        <f>K51</f>
        <v>0</v>
      </c>
      <c r="M51" s="80"/>
      <c r="N51" s="80"/>
      <c r="O51" s="80"/>
      <c r="P51" s="78">
        <f>O51</f>
        <v>0</v>
      </c>
      <c r="Q51" s="80"/>
      <c r="R51" s="80"/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7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45D49452-AF59-435E-9415-E67EC49F8D55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 xr:uid="{493A5B6B-70F9-4C72-8405-43C29D09880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Anthi Stamoulou</cp:lastModifiedBy>
  <cp:lastPrinted>2026-04-01T08:29:33Z</cp:lastPrinted>
  <dcterms:created xsi:type="dcterms:W3CDTF">2025-07-03T09:10:26Z</dcterms:created>
  <dcterms:modified xsi:type="dcterms:W3CDTF">2026-04-06T09:05:55Z</dcterms:modified>
</cp:coreProperties>
</file>