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lion-dc\promithies\ΦΑΚΕΛΟΣ 2026\Π7826 ΠΡΟΜΗΘΕΙΑ ΜΕΣΩΝ ΑΤΟΜΙΚΗΣ ΠΡΟΣΤΑΣΙΑΣ ΓΙΑ ΤΟ 2027\6. ΜΕΛΕΤΗ\"/>
    </mc:Choice>
  </mc:AlternateContent>
  <bookViews>
    <workbookView xWindow="0" yWindow="0" windowWidth="19200" windowHeight="12630"/>
  </bookViews>
  <sheets>
    <sheet name="προσφορά" sheetId="78" r:id="rId1"/>
  </sheets>
  <calcPr calcId="191029"/>
</workbook>
</file>

<file path=xl/calcChain.xml><?xml version="1.0" encoding="utf-8"?>
<calcChain xmlns="http://schemas.openxmlformats.org/spreadsheetml/2006/main">
  <c r="F533" i="78" l="1"/>
  <c r="F387" i="78"/>
  <c r="F105" i="78"/>
  <c r="F342" i="78"/>
  <c r="F343" i="78"/>
  <c r="F344" i="78"/>
  <c r="F345" i="78"/>
  <c r="F346" i="78"/>
  <c r="AA532" i="78" l="1"/>
  <c r="AA531" i="78"/>
  <c r="AA530" i="78"/>
  <c r="AA533" i="78" s="1"/>
  <c r="F525" i="78"/>
  <c r="F524" i="78"/>
  <c r="F523" i="78"/>
  <c r="F522" i="78"/>
  <c r="F516" i="78"/>
  <c r="F513" i="78"/>
  <c r="F515" i="78" s="1"/>
  <c r="F512" i="78"/>
  <c r="F514" i="78" s="1"/>
  <c r="F502" i="78"/>
  <c r="F501" i="78"/>
  <c r="F504" i="78" s="1"/>
  <c r="F500" i="78"/>
  <c r="F499" i="78"/>
  <c r="F498" i="78"/>
  <c r="F497" i="78"/>
  <c r="F482" i="78"/>
  <c r="F481" i="78"/>
  <c r="F480" i="78"/>
  <c r="F479" i="78"/>
  <c r="F478" i="78"/>
  <c r="F477" i="78"/>
  <c r="F476" i="78"/>
  <c r="F475" i="78"/>
  <c r="F474" i="78"/>
  <c r="F473" i="78"/>
  <c r="F472" i="78"/>
  <c r="F450" i="78"/>
  <c r="F449" i="78"/>
  <c r="F448" i="78"/>
  <c r="F447" i="78"/>
  <c r="F446" i="78"/>
  <c r="F445" i="78"/>
  <c r="F444" i="78"/>
  <c r="F435" i="78"/>
  <c r="F434" i="78"/>
  <c r="F437" i="78" s="1"/>
  <c r="F433" i="78"/>
  <c r="F432" i="78"/>
  <c r="F431" i="78"/>
  <c r="F430" i="78"/>
  <c r="F438" i="78" s="1"/>
  <c r="F418" i="78"/>
  <c r="F415" i="78"/>
  <c r="F414" i="78"/>
  <c r="F413" i="78"/>
  <c r="F412" i="78"/>
  <c r="F411" i="78"/>
  <c r="F402" i="78"/>
  <c r="F401" i="78"/>
  <c r="F400" i="78"/>
  <c r="F399" i="78"/>
  <c r="F398" i="78"/>
  <c r="F397" i="78"/>
  <c r="F396" i="78"/>
  <c r="F395" i="78"/>
  <c r="F394" i="78"/>
  <c r="F393" i="78"/>
  <c r="F392" i="78"/>
  <c r="F383" i="78"/>
  <c r="F382" i="78"/>
  <c r="F381" i="78"/>
  <c r="F380" i="78"/>
  <c r="F379" i="78"/>
  <c r="F378" i="78"/>
  <c r="F377" i="78"/>
  <c r="F362" i="78"/>
  <c r="F361" i="78"/>
  <c r="F360" i="78"/>
  <c r="F359" i="78"/>
  <c r="F358" i="78"/>
  <c r="F357" i="78"/>
  <c r="F356" i="78"/>
  <c r="F355" i="78"/>
  <c r="F348" i="78"/>
  <c r="F347" i="78"/>
  <c r="F349" i="78"/>
  <c r="F333" i="78"/>
  <c r="F332" i="78"/>
  <c r="F331" i="78"/>
  <c r="F330" i="78"/>
  <c r="F329" i="78"/>
  <c r="F328" i="78"/>
  <c r="F327" i="78"/>
  <c r="F326" i="78"/>
  <c r="F325" i="78"/>
  <c r="F310" i="78"/>
  <c r="F309" i="78"/>
  <c r="F308" i="78"/>
  <c r="F307" i="78"/>
  <c r="F306" i="78"/>
  <c r="F305" i="78"/>
  <c r="F304" i="78"/>
  <c r="F303" i="78"/>
  <c r="F302" i="78"/>
  <c r="F301" i="78"/>
  <c r="F300" i="78"/>
  <c r="F299" i="78"/>
  <c r="F298" i="78"/>
  <c r="F297" i="78"/>
  <c r="F296" i="78"/>
  <c r="F295" i="78"/>
  <c r="F294" i="78"/>
  <c r="F293" i="78"/>
  <c r="F284" i="78"/>
  <c r="F286" i="78" s="1"/>
  <c r="F283" i="78"/>
  <c r="F282" i="78"/>
  <c r="F281" i="78"/>
  <c r="F280" i="78"/>
  <c r="F279" i="78"/>
  <c r="F278" i="78"/>
  <c r="F277" i="78"/>
  <c r="F276" i="78"/>
  <c r="F275" i="78"/>
  <c r="F274" i="78"/>
  <c r="F273" i="78"/>
  <c r="F272" i="78"/>
  <c r="F271" i="78"/>
  <c r="F270" i="78"/>
  <c r="F255" i="78"/>
  <c r="F257" i="78" s="1"/>
  <c r="F254" i="78"/>
  <c r="F253" i="78"/>
  <c r="F252" i="78"/>
  <c r="F251" i="78"/>
  <c r="F250" i="78"/>
  <c r="F249" i="78"/>
  <c r="F248" i="78"/>
  <c r="F247" i="78"/>
  <c r="F238" i="78"/>
  <c r="F237" i="78"/>
  <c r="F240" i="78" s="1"/>
  <c r="F262" i="78" s="1"/>
  <c r="F236" i="78"/>
  <c r="F235" i="78"/>
  <c r="F234" i="78"/>
  <c r="F233" i="78"/>
  <c r="F232" i="78"/>
  <c r="F231" i="78"/>
  <c r="F230" i="78"/>
  <c r="F229" i="78"/>
  <c r="F228" i="78"/>
  <c r="F213" i="78"/>
  <c r="F212" i="78"/>
  <c r="F211" i="78"/>
  <c r="F210" i="78"/>
  <c r="F209" i="78"/>
  <c r="F208" i="78"/>
  <c r="F199" i="78"/>
  <c r="F198" i="78"/>
  <c r="F197" i="78"/>
  <c r="F196" i="78"/>
  <c r="F195" i="78"/>
  <c r="F194" i="78"/>
  <c r="F185" i="78"/>
  <c r="F184" i="78"/>
  <c r="F183" i="78"/>
  <c r="F182" i="78"/>
  <c r="F187" i="78" s="1"/>
  <c r="F181" i="78"/>
  <c r="F180" i="78"/>
  <c r="F179" i="78"/>
  <c r="F178" i="78"/>
  <c r="F177" i="78"/>
  <c r="F158" i="78"/>
  <c r="F157" i="78"/>
  <c r="F156" i="78"/>
  <c r="F155" i="78"/>
  <c r="F154" i="78"/>
  <c r="F153" i="78"/>
  <c r="F152" i="78"/>
  <c r="F151" i="78"/>
  <c r="F150" i="78"/>
  <c r="F149" i="78"/>
  <c r="F148" i="78"/>
  <c r="F147" i="78"/>
  <c r="F146" i="78"/>
  <c r="F137" i="78"/>
  <c r="F136" i="78"/>
  <c r="F139" i="78" s="1"/>
  <c r="F164" i="78" s="1"/>
  <c r="F135" i="78"/>
  <c r="F134" i="78"/>
  <c r="F133" i="78"/>
  <c r="F132" i="78"/>
  <c r="F131" i="78"/>
  <c r="F130" i="78"/>
  <c r="F129" i="78"/>
  <c r="F128" i="78"/>
  <c r="F127" i="78"/>
  <c r="F126" i="78"/>
  <c r="F125" i="78"/>
  <c r="F124" i="78"/>
  <c r="F123" i="78"/>
  <c r="F122" i="78"/>
  <c r="F121" i="78"/>
  <c r="F120" i="78"/>
  <c r="F119" i="78"/>
  <c r="F118" i="78"/>
  <c r="F117" i="78"/>
  <c r="F116" i="78"/>
  <c r="F101" i="78"/>
  <c r="F103" i="78" s="1"/>
  <c r="F100" i="78"/>
  <c r="F99" i="78"/>
  <c r="F98" i="78"/>
  <c r="F97" i="78"/>
  <c r="F96" i="78"/>
  <c r="F95" i="78"/>
  <c r="F94" i="78"/>
  <c r="F93" i="78"/>
  <c r="F92" i="78"/>
  <c r="F83" i="78"/>
  <c r="F82" i="78"/>
  <c r="F81" i="78"/>
  <c r="F80" i="78"/>
  <c r="F79" i="78"/>
  <c r="F78" i="78"/>
  <c r="F77" i="78"/>
  <c r="F76" i="78"/>
  <c r="F75" i="78"/>
  <c r="F74" i="78"/>
  <c r="F73" i="78"/>
  <c r="F72" i="78"/>
  <c r="F56" i="78"/>
  <c r="F55" i="78"/>
  <c r="F54" i="78"/>
  <c r="F53" i="78"/>
  <c r="F52" i="78"/>
  <c r="F51" i="78"/>
  <c r="F50" i="78"/>
  <c r="F49" i="78"/>
  <c r="F48" i="78"/>
  <c r="F47" i="78"/>
  <c r="F46" i="78"/>
  <c r="F45" i="78"/>
  <c r="F44" i="78"/>
  <c r="F43" i="78"/>
  <c r="F42" i="78"/>
  <c r="F41" i="78"/>
  <c r="F40" i="78"/>
  <c r="F39" i="78"/>
  <c r="F30" i="78"/>
  <c r="F29" i="78"/>
  <c r="F28" i="78"/>
  <c r="F27" i="78"/>
  <c r="F26" i="78"/>
  <c r="F25" i="78"/>
  <c r="F24" i="78"/>
  <c r="F23" i="78"/>
  <c r="F22" i="78"/>
  <c r="F21" i="78"/>
  <c r="F20" i="78"/>
  <c r="F19" i="78"/>
  <c r="F18" i="78"/>
  <c r="F17" i="78"/>
  <c r="F16" i="78"/>
  <c r="F15" i="78"/>
  <c r="F14" i="78"/>
  <c r="F13" i="78"/>
  <c r="F12" i="78"/>
  <c r="F11" i="78"/>
  <c r="F10" i="78"/>
  <c r="F9" i="78"/>
  <c r="F526" i="78" l="1"/>
  <c r="F527" i="78" s="1"/>
  <c r="F517" i="78"/>
  <c r="F503" i="78"/>
  <c r="F505" i="78"/>
  <c r="F506" i="78" s="1"/>
  <c r="F484" i="78"/>
  <c r="F483" i="78"/>
  <c r="F485" i="78"/>
  <c r="F452" i="78"/>
  <c r="F457" i="78" s="1"/>
  <c r="F453" i="78"/>
  <c r="F458" i="78" s="1"/>
  <c r="F436" i="78"/>
  <c r="F417" i="78"/>
  <c r="F404" i="78"/>
  <c r="F405" i="78"/>
  <c r="F386" i="78"/>
  <c r="F384" i="78"/>
  <c r="F364" i="78"/>
  <c r="F365" i="78"/>
  <c r="F335" i="78"/>
  <c r="F350" i="78"/>
  <c r="F334" i="78"/>
  <c r="F336" i="78"/>
  <c r="F312" i="78"/>
  <c r="F311" i="78"/>
  <c r="F313" i="78"/>
  <c r="F285" i="78"/>
  <c r="F287" i="78"/>
  <c r="F258" i="78"/>
  <c r="F241" i="78"/>
  <c r="F214" i="78"/>
  <c r="F216" i="78"/>
  <c r="F201" i="78"/>
  <c r="F200" i="78"/>
  <c r="F188" i="78"/>
  <c r="F159" i="78"/>
  <c r="F160" i="78" s="1"/>
  <c r="F161" i="78" s="1"/>
  <c r="F140" i="78"/>
  <c r="F138" i="78"/>
  <c r="F102" i="78"/>
  <c r="F85" i="78"/>
  <c r="F86" i="78"/>
  <c r="F58" i="78"/>
  <c r="F59" i="78"/>
  <c r="F32" i="78"/>
  <c r="F33" i="78"/>
  <c r="F31" i="78"/>
  <c r="F108" i="78"/>
  <c r="F317" i="78"/>
  <c r="F57" i="78"/>
  <c r="F202" i="78"/>
  <c r="F256" i="78"/>
  <c r="F215" i="78"/>
  <c r="F416" i="78"/>
  <c r="F451" i="78"/>
  <c r="F239" i="78"/>
  <c r="F363" i="78"/>
  <c r="F385" i="78"/>
  <c r="F403" i="78"/>
  <c r="F84" i="78"/>
  <c r="F104" i="78"/>
  <c r="F186" i="78"/>
  <c r="F439" i="78"/>
  <c r="F528" i="78" l="1"/>
  <c r="F486" i="78"/>
  <c r="F454" i="78"/>
  <c r="F459" i="78" s="1"/>
  <c r="F456" i="78"/>
  <c r="F419" i="78"/>
  <c r="F422" i="78"/>
  <c r="F406" i="78"/>
  <c r="F423" i="78"/>
  <c r="F369" i="78"/>
  <c r="F366" i="78"/>
  <c r="F370" i="78"/>
  <c r="F337" i="78"/>
  <c r="F314" i="78"/>
  <c r="F318" i="78"/>
  <c r="F316" i="78"/>
  <c r="F288" i="78"/>
  <c r="F263" i="78"/>
  <c r="F259" i="78"/>
  <c r="F217" i="78"/>
  <c r="F221" i="78"/>
  <c r="F141" i="78"/>
  <c r="F163" i="78"/>
  <c r="F109" i="78"/>
  <c r="F63" i="78"/>
  <c r="F169" i="78" s="1"/>
  <c r="F60" i="78"/>
  <c r="F64" i="78"/>
  <c r="F34" i="78"/>
  <c r="F165" i="78"/>
  <c r="F203" i="78"/>
  <c r="F421" i="78"/>
  <c r="F219" i="78"/>
  <c r="F189" i="78"/>
  <c r="F368" i="78"/>
  <c r="F371" i="78" s="1"/>
  <c r="F107" i="78"/>
  <c r="F87" i="78"/>
  <c r="F220" i="78"/>
  <c r="F242" i="78"/>
  <c r="F261" i="78"/>
  <c r="F62" i="78"/>
  <c r="F424" i="78" l="1"/>
  <c r="F531" i="78"/>
  <c r="F319" i="78"/>
  <c r="F264" i="78"/>
  <c r="F166" i="78"/>
  <c r="F110" i="78"/>
  <c r="F170" i="78"/>
  <c r="F532" i="78" s="1"/>
  <c r="F65" i="78"/>
  <c r="F168" i="78"/>
  <c r="F222" i="78"/>
  <c r="F530" i="78" l="1"/>
  <c r="F171" i="78"/>
</calcChain>
</file>

<file path=xl/sharedStrings.xml><?xml version="1.0" encoding="utf-8"?>
<sst xmlns="http://schemas.openxmlformats.org/spreadsheetml/2006/main" count="1137" uniqueCount="171">
  <si>
    <t>α/α</t>
  </si>
  <si>
    <t>Περιγραφή</t>
  </si>
  <si>
    <t>Μονάδα Μέτρησης</t>
  </si>
  <si>
    <t>Γυαλιά προστασίας από ηλιακή ακτινοβολία</t>
  </si>
  <si>
    <t>Επιγονατίδες</t>
  </si>
  <si>
    <t>Γάντια από ύφασμα και νιτρίλιο</t>
  </si>
  <si>
    <t>Γάντια από PVC</t>
  </si>
  <si>
    <t>Μονωτικά εργαλεία</t>
  </si>
  <si>
    <t>Γάντια συγκολλητών</t>
  </si>
  <si>
    <t>Φ.Π.Α. 24%</t>
  </si>
  <si>
    <t>τεμάχιο</t>
  </si>
  <si>
    <t>CPV</t>
  </si>
  <si>
    <t>35113440-5</t>
  </si>
  <si>
    <t>18141000-9</t>
  </si>
  <si>
    <t>18143000-3</t>
  </si>
  <si>
    <t>Καπέλο τύπου Baseball</t>
  </si>
  <si>
    <t>Γυαλιά ανοικτού τύπου</t>
  </si>
  <si>
    <t>Στολή προστασίας από χημικά</t>
  </si>
  <si>
    <t>Αδιάβροχη ποδιά</t>
  </si>
  <si>
    <t>Άρβυλα ασφαλείας ηλεκτρολογικά</t>
  </si>
  <si>
    <t>Παπούτσια αντιολισθητικά</t>
  </si>
  <si>
    <t>18130000-9</t>
  </si>
  <si>
    <t>Σύνολο Φ.Π.Α. 24%</t>
  </si>
  <si>
    <t>Ωτοασπίδες</t>
  </si>
  <si>
    <t>Σύνολο 1ης Ομάδας</t>
  </si>
  <si>
    <t>Σακάκι μαγείρων</t>
  </si>
  <si>
    <r>
      <t>Άρβυλα ασφαλείας</t>
    </r>
    <r>
      <rPr>
        <b/>
        <sz val="10"/>
        <rFont val="Arial Greek"/>
        <charset val="161"/>
      </rPr>
      <t/>
    </r>
  </si>
  <si>
    <t xml:space="preserve">Γάντια από ύφασμα και νιτρίλιο </t>
  </si>
  <si>
    <t>Σύνολο 3ης Ομάδας</t>
  </si>
  <si>
    <t>Σύνολο 4ης Ομάδας</t>
  </si>
  <si>
    <t>Σύνολο 5ης Ομάδας</t>
  </si>
  <si>
    <t>Σύνολο 2ης Ομάδας</t>
  </si>
  <si>
    <t>18424300-0</t>
  </si>
  <si>
    <t>Προστατευτικό κράνος</t>
  </si>
  <si>
    <t>τεμάχιο (ζεύγος)</t>
  </si>
  <si>
    <t>τεμάχιο (σετ)</t>
  </si>
  <si>
    <t>τεμάχιο (συσκευασία)</t>
  </si>
  <si>
    <t>Παντελόνι εργασίας</t>
  </si>
  <si>
    <t>Νιτσεράδα (μπουφάν και παντελόνι)</t>
  </si>
  <si>
    <t>Ενδεικτική Τιμή</t>
  </si>
  <si>
    <t>Σύνολο</t>
  </si>
  <si>
    <t>σετ</t>
  </si>
  <si>
    <t>Ποδιά σαμαράκι</t>
  </si>
  <si>
    <t xml:space="preserve">Μπουφάν αδιάβροχο </t>
  </si>
  <si>
    <t>Μάσκες μίας χρήσης, σε συσκευασία των 50 τεμαχίων</t>
  </si>
  <si>
    <t>Ρόμπα υφασμάτινη λευκού χρώματος</t>
  </si>
  <si>
    <t>Γαλότσα κνήμης</t>
  </si>
  <si>
    <t>Γάντια νιτρίλιου αδιάβροχα</t>
  </si>
  <si>
    <t>Γάντια δερματοπάνινα</t>
  </si>
  <si>
    <t>Φιλτρόμασκα FFP2</t>
  </si>
  <si>
    <t>Γυαλιά κλειστού τύπου</t>
  </si>
  <si>
    <t>Γαλότσα</t>
  </si>
  <si>
    <t>Γάντια μονωτικά ηλεκτρολόγου</t>
  </si>
  <si>
    <t xml:space="preserve"> </t>
  </si>
  <si>
    <t>18830000-6</t>
  </si>
  <si>
    <t>18444100-4</t>
  </si>
  <si>
    <t>35113400-3</t>
  </si>
  <si>
    <t>4</t>
  </si>
  <si>
    <t>Φόρμα εργασίας με τιράντες</t>
  </si>
  <si>
    <t>Ανακλαστικό γιλέκο (με διάτρηση)</t>
  </si>
  <si>
    <t>Γάντια νιτριλίου μίας χρήσης</t>
  </si>
  <si>
    <t>44511000-5</t>
  </si>
  <si>
    <t>1η ΟΜΑΔΑ: ΔΙΕΥΘΥΝΣΗ ΔΙΑΧΕΙΡΙΣΗΣ ΑΠΟΡΡΙΜΜΑΤΩΝ ΚΑΙ ΠΡΑΣΙΝΟΥ</t>
  </si>
  <si>
    <t>Α΄ ΥΠΟΟΜΑΔΑ: Τμήμα Σχεδιασμού, αποκομιδής Απορριμμάτων και Ανακύκλωσης</t>
  </si>
  <si>
    <t>ΣΥΝΟΛΟ ΑΘΡΟΙΣΜΑ</t>
  </si>
  <si>
    <t xml:space="preserve">Μπλουζάκι τύπου T-Shirt (με ανακλαστικές ταινίες) </t>
  </si>
  <si>
    <t>Σύνολο Τμήματος 1</t>
  </si>
  <si>
    <t>Γενικό σύνολο Τμήματος 1</t>
  </si>
  <si>
    <t>Σύνολο Τμήματος 2</t>
  </si>
  <si>
    <t>Γενικό σύνολο Τμήματος 2</t>
  </si>
  <si>
    <t>Σύνολο Τμήματος 3</t>
  </si>
  <si>
    <t>Γενικό σύνολο Τμήματος 3</t>
  </si>
  <si>
    <t>Σύνολο Α΄ Υποομάδας</t>
  </si>
  <si>
    <t>Γενικό σύνολο Α΄ Υποομάδας</t>
  </si>
  <si>
    <t>ΤΜΗΜΑ 1: Μόνιμοι Ι.Δ.Α.Χ./Α.Λ.Ε.: 020.2410119.001</t>
  </si>
  <si>
    <t>Σύνολο Β΄ Υποομάδας</t>
  </si>
  <si>
    <t>Γενικό σύνολο Β΄ Υποομάδας</t>
  </si>
  <si>
    <t>Γ΄ ΥΠΟΟΜΑΔΑ: Τμήμα Εφαρμογών Πρασίνου</t>
  </si>
  <si>
    <t>ΤΜΗΜΑ 1: Μόνιμοι Ι.Δ.Α.Χ./Α.Λ.Ε.: 035.2410119</t>
  </si>
  <si>
    <t>Σύνολο Γ΄ Υποομάδας</t>
  </si>
  <si>
    <t>Γενικό σύνολο Γ΄ Υποομάδας</t>
  </si>
  <si>
    <t>Γενικό σύνολο 1ης Ομάδας</t>
  </si>
  <si>
    <t>2η ΟΜΑΔΑ: ΑΥΤΟΤΕΛΕΣ ΤΜΗΜΑ ΑΘΛΗΤΙΣΜΟΥ, ΝΕΑΣ ΓΕΝΙΑΣ, ΠΑΙΔΕΙΑΣ ΚΑΙ ΔΙΑ ΒΙΟΥ ΜΑΘΗΣΗΣ</t>
  </si>
  <si>
    <t>Γενικό σύνολο 2ης Ομάδας</t>
  </si>
  <si>
    <t>ΤΜΗΜΑ 1: Μόνιμοι Ι.Δ.Α.Χ./Α.Λ.Ε.: 045.2410119</t>
  </si>
  <si>
    <t>Γάντια νιτριλίου μίας χρήσης (ΜΑΥΡΑ)</t>
  </si>
  <si>
    <t>Γενικό σύνολο 3ης Ομάδας</t>
  </si>
  <si>
    <t>4η ΟΜΑΔΑ: ΔΙΕΥΘΥΝΣΗ ΤΕΧΝΙΚΩΝ ΥΠΗΡΕΣΙΩΝ</t>
  </si>
  <si>
    <t>ΤΜΗΜΑ 1: Μόνιμοι Ι.Δ.Α.Χ./Α.Λ.Ε.: 030.2410119</t>
  </si>
  <si>
    <t>Γενικό σύνολο 4ης Ομάδας</t>
  </si>
  <si>
    <t>5η ΟΜΑΔΑ: ΔΙΕΥΘΥΝΣΗ ΠΡΟΣΧΟΛΙΚΗΣ ΑΓΩΓΗΣ</t>
  </si>
  <si>
    <t>ΤΜΗΜΑ 1: Μόνιμοι Ι.Δ.Α.Χ./Α.Λ.Ε.: 055.2410119</t>
  </si>
  <si>
    <t>Γενικό σύνολο 5ης Ομάδας</t>
  </si>
  <si>
    <t>Παπούτσια ασφαλείας τύπου σαμπό</t>
  </si>
  <si>
    <t>Σύνολο 6ης Ομάδας</t>
  </si>
  <si>
    <t>Γενικό σύνολο 6ης Ομάδας</t>
  </si>
  <si>
    <t>ΤΜΗΜΑ 1: Μόνιμοι Ι.Δ.Α.Χ./Α.Λ.Ε.: 010.2410119</t>
  </si>
  <si>
    <t>7η ΟΜΑΔΑ: ΔΙΕΥΘΥΝΣΗ ΔΙΟΙΚΗΤΙΚΩΝ ΥΠΗΡΕΣΙΩΝ</t>
  </si>
  <si>
    <t>Σύνολο 7ης Ομάδας</t>
  </si>
  <si>
    <t>Γενικό σύνολο 7ης Ομάδας</t>
  </si>
  <si>
    <t>8η ΟΜΑΔΑ: ΔΙΕΥΘΥΝΣΗ ΠΕΡΙΒΑΛΛΟΝΤΟΣ</t>
  </si>
  <si>
    <t>Σύνολο 8ης Ομάδας</t>
  </si>
  <si>
    <t>Γενικό σύνολο 8ης Ομάδας</t>
  </si>
  <si>
    <t>9η ΟΜΑΔΑ: ΔΙΕΥΘΥΝΣΗ ΠΟΛΙΤΙΣΜΟΥ</t>
  </si>
  <si>
    <t>Γενικό σύνολο 9ης Ομάδας</t>
  </si>
  <si>
    <t xml:space="preserve">Σύνολο 9ης Ομάδας </t>
  </si>
  <si>
    <t>Μόνιμοι Ι.Δ.Α.Χ./Α.Λ.Ε.: 050.2410119</t>
  </si>
  <si>
    <t>10η ΟΜΑΔΑ: ΑΥΤΟΤΕΛΕΣ ΤΜΗΜΑ ΔΗΜΟΤΙΚΗΣ ΑΣΤΥΝΟΜΙΑΣ</t>
  </si>
  <si>
    <t xml:space="preserve">Σύνολο 10ης Ομάδας </t>
  </si>
  <si>
    <t>Γενικό σύνολο 10ης Ομάδας</t>
  </si>
  <si>
    <t xml:space="preserve">Σύνολο Ομάδων </t>
  </si>
  <si>
    <t>Γενικό σύνολο Ομάδων</t>
  </si>
  <si>
    <t>6η ΟΜΑΔΑ: ΔΙΕΥΘΥΝΣΗ ΚΟΙΝΩΝΙΚΗΣ ΠΡΟΣΤΑΣΙΑΣ ΚΑΙ ΥΓΕΙΑΣ</t>
  </si>
  <si>
    <t>10</t>
  </si>
  <si>
    <t>16</t>
  </si>
  <si>
    <t>9</t>
  </si>
  <si>
    <t>3</t>
  </si>
  <si>
    <t>14</t>
  </si>
  <si>
    <t>7</t>
  </si>
  <si>
    <t>13</t>
  </si>
  <si>
    <t>Μάσκα ημίσεως με φίλτρα</t>
  </si>
  <si>
    <t>Μάσκα ολοκλήρου προσώπου με φίλτρα ΑΒΕΚ 2 Ρ3 R</t>
  </si>
  <si>
    <t>1841000-9</t>
  </si>
  <si>
    <r>
      <t xml:space="preserve">Μάσκες μίας χρήσης, σε συσκευασία των </t>
    </r>
    <r>
      <rPr>
        <sz val="11"/>
        <rFont val="Calibri"/>
        <family val="2"/>
        <charset val="161"/>
      </rPr>
      <t>50 τεμαχίων</t>
    </r>
  </si>
  <si>
    <t xml:space="preserve">3η ΟΜΑΔΑ: ΔΙΕΥΘΥΝΣΗ ΟΙΚΟΝΟΜΙΚΩΝ ΥΠΗΡΕΣΙΩΝ - ΤΜΗΜΑ ΔΗΜΟΤΙΚΟΥ ΚΟΙΜΗΤΗΡΙΟΥ </t>
  </si>
  <si>
    <t>Β΄ ΥΠΟΟΜΑΔΑ: Τμήμα Διαχείρισης και Συντήρησης Οχημάτων</t>
  </si>
  <si>
    <t>Γάντια ύφασμα νιτρίλιο</t>
  </si>
  <si>
    <t>181430000-3</t>
  </si>
  <si>
    <t>Επιγονατίδες για μηχανάκι</t>
  </si>
  <si>
    <t>ζεύγος</t>
  </si>
  <si>
    <t>Γάντια δερμάτοπάνινα</t>
  </si>
  <si>
    <t>ΤΜΗΜΑ 2: Ορισμένου χρόνου (Ωφελούμενοι ΔΥΠΑ, ΣΟΧ, ασφαλιστικά)/Α.Λ.Ε.: 020.2410119.001</t>
  </si>
  <si>
    <t>ΤΜΗΜΑ 2: Ορισμένου χρόνου (Ωφελούμενοι ΔΥΠΑ, ΣΟΧ, ασφαλιστικά)/Α.Λ.Ε.:  020.2410119.001</t>
  </si>
  <si>
    <t>ΤΜΗΜΑ 2: Ορισμένου χρόνου (Ωφελούμενοι ΔΥΠΑ, ΣΟΧ, ασφαλιστικά)/Α.Λ.Ε.: 035.2410119</t>
  </si>
  <si>
    <t>ΤΜΗΜΑ 2: Ορισμένου χρόνου (Ωφελούμενοι ΔΥΠΑ, ΣΟΧ, ασφαλιστικά)/Α.Λ.Ε.: 045.2410119</t>
  </si>
  <si>
    <t>ΤΜΗΜΑ 2: Ορισμένου χρόνου (Ωφελούμενοι ΔΥΠΑ, ΣΟΧ, ασφαλιστικά)/Α.Λ.Ε.:  030.241019</t>
  </si>
  <si>
    <t>ΤΜΗΜΑ 2: Ορισμένου χρόνου (Ωφελούμενοι ΔΥΠΑ, ΣΟΧ, ασφαλιστικά)/Α.Λ.Ε.:  055.2410119</t>
  </si>
  <si>
    <t>ΤΜΗΜΑ 3: Εργαζόμενοι Ε.Σ.Π.Α./Α.Λ.Ε.:  255.2410119</t>
  </si>
  <si>
    <t>ΤΜΗΜΑ 2: Ορισμένου χρόνου (Ωφελούμενοι ΔΥΠΑ, ΣΟΧ, ασφαλιστικά)/Α.Λ.Ε.: 055.2410119</t>
  </si>
  <si>
    <t>ΤΜΗΜΑ 2: Ορισμένου χρόνου (Ωφελούμενοι ΔΥΠΑ, ΣΟΧ, ασφαλιστικά)/Α.Λ.Ε.:  010.2410119</t>
  </si>
  <si>
    <t>Ορισμένου χρόνου (Ωφελούμενοι ΔΥΠΑ, ΣΟΧ, ασφαλιστικά)/Α.Λ.Ε.:  015.2410119.001</t>
  </si>
  <si>
    <t>ΤΜΗΜΑ 1: Μόνιμοι Ι.Δ.Α.Χ./Α.Λ.Ε.: 015.2410119.001</t>
  </si>
  <si>
    <t>ΤΜΗΜΑ 2: Ορισμένου χρόνου (Ωφελούμενοι ΔΥΠΑ, ΣΟΧ, ασφαλιστικά)/Α.Λ.Ε.: 015.2410119.001</t>
  </si>
  <si>
    <t>ΤΜΗΜΑ 3: Ορισμένου χρόνου (Καθαρίστριες ΣΟΧ Σχολικών Μονάδων)/Α.Λ.Ε.:  070.2410119</t>
  </si>
  <si>
    <t>22</t>
  </si>
  <si>
    <t>36</t>
  </si>
  <si>
    <t>6</t>
  </si>
  <si>
    <t>8</t>
  </si>
  <si>
    <t>42</t>
  </si>
  <si>
    <t>2</t>
  </si>
  <si>
    <t>5</t>
  </si>
  <si>
    <t>Ορισμένου χρόνου (Ωφελούμενοι ΔΥΠΑ, ΣΟΧ, ασφαλιστικά)/Α.Λ.Ε.:  035.241019</t>
  </si>
  <si>
    <t>Ημίκρανο με διάφανη προσωπίδα</t>
  </si>
  <si>
    <t>11η ΟΜΑΔΑ: ΔΙΕΥΘΥΝΣΗ ΔΙΑΧΕΙΡΙΣΗΣ ΑΠΟΡΡΙΜΜΑΤΩΝ ΚΑΙ ΠΡΑΣΙΝΟΥ/Τμήμα Διαχείρισης και Συντήρησης Οχημάτων/ Δικυκλιστές</t>
  </si>
  <si>
    <t>Μόνιμοι Ι.Δ.Α.Χ./Α.Λ.Ε.: 020.2410119.001</t>
  </si>
  <si>
    <t>249</t>
  </si>
  <si>
    <t>250</t>
  </si>
  <si>
    <t>251</t>
  </si>
  <si>
    <t>252</t>
  </si>
  <si>
    <t>Γενικό σύνολο 11ης Ομάδας</t>
  </si>
  <si>
    <t xml:space="preserve">Σύνολο 11ης Ομάδας </t>
  </si>
  <si>
    <t>Φ.Π.Α. 6%</t>
  </si>
  <si>
    <t>Φ.Π.Α.6%</t>
  </si>
  <si>
    <t>Σύνολο Φ.Π.Α. 6%</t>
  </si>
  <si>
    <t xml:space="preserve">Γάντια δερματοπάνινα </t>
  </si>
  <si>
    <t>Γάντια δερματοπάνινα γάντια</t>
  </si>
  <si>
    <t>Προστατευτικά γάντια μηχανής</t>
  </si>
  <si>
    <t>Προστατευτικό κράνος μηχανής</t>
  </si>
  <si>
    <t>Προστατευτικό μπουφάν μηχανής</t>
  </si>
  <si>
    <t xml:space="preserve"> Τιμή Μονάδος</t>
  </si>
  <si>
    <t>ΠΡΟΣΦΟΡΑ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</si>
</sst>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;[Red]#,##0.00\ &quot;€&quot;"/>
    <numFmt numFmtId="165" formatCode="#,##0;[Red]#,##0"/>
    <numFmt numFmtId="166" formatCode="#,##0.00;[Red]#,##0.00"/>
  </numFmts>
  <fonts count="12" x14ac:knownFonts="1">
    <font>
      <sz val="10"/>
      <name val="Arial Greek"/>
      <charset val="161"/>
    </font>
    <font>
      <sz val="11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1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0"/>
      <color theme="0"/>
      <name val="Arial Greek"/>
      <charset val="161"/>
    </font>
    <font>
      <sz val="11"/>
      <color rgb="FFFF0000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14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6" fillId="2" borderId="0" xfId="0" applyFont="1" applyFill="1"/>
    <xf numFmtId="4" fontId="7" fillId="2" borderId="0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/>
    <xf numFmtId="0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2" borderId="0" xfId="0" applyFont="1" applyFill="1" applyBorder="1"/>
    <xf numFmtId="0" fontId="6" fillId="0" borderId="1" xfId="0" applyFont="1" applyFill="1" applyBorder="1" applyAlignment="1">
      <alignment vertical="center" wrapText="1"/>
    </xf>
    <xf numFmtId="164" fontId="6" fillId="0" borderId="0" xfId="0" applyNumberFormat="1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3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right" vertical="center"/>
    </xf>
    <xf numFmtId="165" fontId="6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66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/>
    <xf numFmtId="4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49" fontId="6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/>
    <xf numFmtId="0" fontId="0" fillId="0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Border="1"/>
    <xf numFmtId="0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/>
    <xf numFmtId="4" fontId="7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1" fontId="7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/>
    <xf numFmtId="3" fontId="6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2" fontId="7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wrapText="1"/>
    </xf>
    <xf numFmtId="49" fontId="7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49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55"/>
  <sheetViews>
    <sheetView tabSelected="1" topLeftCell="A499" zoomScaleNormal="100" workbookViewId="0">
      <selection activeCell="I6" sqref="I6"/>
    </sheetView>
  </sheetViews>
  <sheetFormatPr defaultColWidth="9.140625" defaultRowHeight="15" x14ac:dyDescent="0.25"/>
  <cols>
    <col min="1" max="1" width="4.5703125" style="1" customWidth="1"/>
    <col min="2" max="2" width="22.85546875" style="1" customWidth="1"/>
    <col min="3" max="3" width="13.42578125" style="1" bestFit="1" customWidth="1"/>
    <col min="4" max="6" width="12.7109375" style="1" customWidth="1"/>
    <col min="7" max="7" width="12" style="1" bestFit="1" customWidth="1"/>
    <col min="8" max="8" width="12" style="1" customWidth="1"/>
    <col min="9" max="9" width="13.140625" style="1" customWidth="1"/>
    <col min="10" max="10" width="12" style="1" bestFit="1" customWidth="1"/>
    <col min="11" max="11" width="12" style="9" customWidth="1"/>
    <col min="12" max="12" width="12" style="1" customWidth="1"/>
    <col min="13" max="13" width="12.7109375" style="1" customWidth="1"/>
    <col min="14" max="14" width="12.7109375" style="9" customWidth="1"/>
    <col min="15" max="15" width="12.7109375" style="1" customWidth="1"/>
    <col min="16" max="16" width="11" style="9" bestFit="1" customWidth="1"/>
    <col min="17" max="17" width="11" style="9" customWidth="1"/>
    <col min="18" max="18" width="12.5703125" style="1" customWidth="1"/>
    <col min="19" max="19" width="12.42578125" style="9" bestFit="1" customWidth="1"/>
    <col min="20" max="21" width="12.42578125" style="1" customWidth="1"/>
    <col min="22" max="23" width="12.42578125" style="9" customWidth="1"/>
    <col min="24" max="24" width="11.140625" style="1" bestFit="1" customWidth="1"/>
    <col min="25" max="25" width="11" style="1" bestFit="1" customWidth="1"/>
    <col min="26" max="26" width="10.28515625" style="1" bestFit="1" customWidth="1"/>
    <col min="27" max="27" width="15.7109375" style="1" customWidth="1"/>
    <col min="28" max="28" width="11.5703125" style="1" bestFit="1" customWidth="1"/>
    <col min="29" max="30" width="9.140625" style="1"/>
    <col min="31" max="31" width="10.5703125" style="1" bestFit="1" customWidth="1"/>
    <col min="32" max="32" width="9.140625" style="1"/>
    <col min="33" max="33" width="10.5703125" style="1" bestFit="1" customWidth="1"/>
    <col min="34" max="16384" width="9.140625" style="1"/>
  </cols>
  <sheetData>
    <row r="2" spans="1:28" ht="18.75" x14ac:dyDescent="0.3">
      <c r="A2" s="101" t="s">
        <v>170</v>
      </c>
      <c r="B2" s="102"/>
      <c r="C2" s="102"/>
      <c r="D2" s="102"/>
      <c r="E2" s="102"/>
      <c r="F2" s="102"/>
      <c r="G2" s="102"/>
    </row>
    <row r="4" spans="1:28" ht="24.95" customHeight="1" x14ac:dyDescent="0.25">
      <c r="A4" s="108" t="s">
        <v>62</v>
      </c>
      <c r="B4" s="109"/>
      <c r="C4" s="109"/>
      <c r="D4" s="109"/>
      <c r="E4" s="109"/>
      <c r="F4" s="109"/>
      <c r="G4" s="109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6"/>
      <c r="AB4" s="36"/>
    </row>
    <row r="5" spans="1:28" ht="24.95" customHeight="1" x14ac:dyDescent="0.25">
      <c r="A5" s="108" t="s">
        <v>63</v>
      </c>
      <c r="B5" s="109"/>
      <c r="C5" s="109"/>
      <c r="D5" s="109"/>
      <c r="E5" s="109"/>
      <c r="F5" s="109"/>
      <c r="G5" s="109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6"/>
      <c r="AB5" s="36"/>
    </row>
    <row r="6" spans="1:28" s="9" customFormat="1" ht="24.95" customHeight="1" x14ac:dyDescent="0.25">
      <c r="A6" s="108" t="s">
        <v>74</v>
      </c>
      <c r="B6" s="109"/>
      <c r="C6" s="109"/>
      <c r="D6" s="109"/>
      <c r="E6" s="109"/>
      <c r="F6" s="109"/>
      <c r="G6" s="109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1:28" ht="30.75" customHeight="1" x14ac:dyDescent="0.25">
      <c r="A7" s="99" t="s">
        <v>0</v>
      </c>
      <c r="B7" s="99" t="s">
        <v>1</v>
      </c>
      <c r="C7" s="99" t="s">
        <v>2</v>
      </c>
      <c r="D7" s="99" t="s">
        <v>64</v>
      </c>
      <c r="E7" s="99" t="s">
        <v>169</v>
      </c>
      <c r="F7" s="99" t="s">
        <v>40</v>
      </c>
      <c r="G7" s="99" t="s">
        <v>11</v>
      </c>
      <c r="H7" s="94"/>
      <c r="I7" s="94"/>
      <c r="J7" s="117"/>
      <c r="K7" s="118"/>
      <c r="L7" s="118"/>
      <c r="M7" s="117"/>
      <c r="N7" s="118"/>
      <c r="O7" s="118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38"/>
      <c r="AB7" s="38"/>
    </row>
    <row r="8" spans="1:28" ht="30.75" customHeight="1" x14ac:dyDescent="0.25">
      <c r="A8" s="99"/>
      <c r="B8" s="99"/>
      <c r="C8" s="99"/>
      <c r="D8" s="99"/>
      <c r="E8" s="99"/>
      <c r="F8" s="99"/>
      <c r="G8" s="99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38"/>
      <c r="AB8" s="38"/>
    </row>
    <row r="9" spans="1:28" ht="33" customHeight="1" x14ac:dyDescent="0.25">
      <c r="A9" s="5">
        <v>1</v>
      </c>
      <c r="B9" s="7" t="s">
        <v>59</v>
      </c>
      <c r="C9" s="8" t="s">
        <v>10</v>
      </c>
      <c r="D9" s="77">
        <v>213</v>
      </c>
      <c r="E9" s="20">
        <v>0</v>
      </c>
      <c r="F9" s="24">
        <f>D9*E9</f>
        <v>0</v>
      </c>
      <c r="G9" s="8" t="s">
        <v>12</v>
      </c>
      <c r="H9" s="40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5"/>
      <c r="Z9" s="44"/>
      <c r="AA9" s="42"/>
      <c r="AB9" s="39"/>
    </row>
    <row r="10" spans="1:28" ht="37.5" customHeight="1" x14ac:dyDescent="0.25">
      <c r="A10" s="5">
        <v>2</v>
      </c>
      <c r="B10" s="7" t="s">
        <v>26</v>
      </c>
      <c r="C10" s="8" t="s">
        <v>34</v>
      </c>
      <c r="D10" s="77">
        <v>135</v>
      </c>
      <c r="E10" s="20">
        <v>0</v>
      </c>
      <c r="F10" s="24">
        <f t="shared" ref="F10:F30" si="0">D10*E10</f>
        <v>0</v>
      </c>
      <c r="G10" s="8" t="s">
        <v>54</v>
      </c>
      <c r="H10" s="40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5"/>
      <c r="Z10" s="44"/>
      <c r="AA10" s="42"/>
      <c r="AB10" s="39"/>
    </row>
    <row r="11" spans="1:28" ht="41.25" customHeight="1" x14ac:dyDescent="0.25">
      <c r="A11" s="5">
        <v>3</v>
      </c>
      <c r="B11" s="7" t="s">
        <v>47</v>
      </c>
      <c r="C11" s="8" t="s">
        <v>34</v>
      </c>
      <c r="D11" s="77">
        <v>576</v>
      </c>
      <c r="E11" s="20">
        <v>0</v>
      </c>
      <c r="F11" s="24">
        <f t="shared" si="0"/>
        <v>0</v>
      </c>
      <c r="G11" s="8" t="s">
        <v>13</v>
      </c>
      <c r="H11" s="40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5"/>
      <c r="Z11" s="44"/>
      <c r="AA11" s="42"/>
      <c r="AB11" s="39"/>
    </row>
    <row r="12" spans="1:28" ht="41.25" customHeight="1" x14ac:dyDescent="0.25">
      <c r="A12" s="5">
        <v>4</v>
      </c>
      <c r="B12" s="7" t="s">
        <v>46</v>
      </c>
      <c r="C12" s="8" t="s">
        <v>34</v>
      </c>
      <c r="D12" s="77">
        <v>68</v>
      </c>
      <c r="E12" s="20">
        <v>0</v>
      </c>
      <c r="F12" s="24">
        <f t="shared" si="0"/>
        <v>0</v>
      </c>
      <c r="G12" s="8" t="s">
        <v>54</v>
      </c>
      <c r="H12" s="40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5"/>
      <c r="Z12" s="44"/>
      <c r="AA12" s="42"/>
      <c r="AB12" s="39"/>
    </row>
    <row r="13" spans="1:28" ht="39" customHeight="1" x14ac:dyDescent="0.25">
      <c r="A13" s="5">
        <v>5</v>
      </c>
      <c r="B13" s="7" t="s">
        <v>48</v>
      </c>
      <c r="C13" s="8" t="s">
        <v>34</v>
      </c>
      <c r="D13" s="77">
        <v>512</v>
      </c>
      <c r="E13" s="20">
        <v>0</v>
      </c>
      <c r="F13" s="24">
        <f t="shared" si="0"/>
        <v>0</v>
      </c>
      <c r="G13" s="8" t="s">
        <v>13</v>
      </c>
      <c r="H13" s="40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5"/>
      <c r="Z13" s="44"/>
      <c r="AA13" s="42"/>
      <c r="AB13" s="39"/>
    </row>
    <row r="14" spans="1:28" ht="42" customHeight="1" x14ac:dyDescent="0.25">
      <c r="A14" s="5">
        <v>6</v>
      </c>
      <c r="B14" s="7" t="s">
        <v>16</v>
      </c>
      <c r="C14" s="8" t="s">
        <v>10</v>
      </c>
      <c r="D14" s="77">
        <v>64</v>
      </c>
      <c r="E14" s="20">
        <v>0</v>
      </c>
      <c r="F14" s="24">
        <f t="shared" si="0"/>
        <v>0</v>
      </c>
      <c r="G14" s="8" t="s">
        <v>14</v>
      </c>
      <c r="H14" s="40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5"/>
      <c r="Z14" s="44"/>
      <c r="AA14" s="42"/>
      <c r="AB14" s="39"/>
    </row>
    <row r="15" spans="1:28" ht="41.25" customHeight="1" x14ac:dyDescent="0.25">
      <c r="A15" s="5">
        <v>7</v>
      </c>
      <c r="B15" s="7" t="s">
        <v>3</v>
      </c>
      <c r="C15" s="8" t="s">
        <v>10</v>
      </c>
      <c r="D15" s="77">
        <v>23</v>
      </c>
      <c r="E15" s="20">
        <v>0</v>
      </c>
      <c r="F15" s="24">
        <f t="shared" si="0"/>
        <v>0</v>
      </c>
      <c r="G15" s="8" t="s">
        <v>14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5"/>
      <c r="Z15" s="44"/>
      <c r="AA15" s="42"/>
      <c r="AB15" s="39"/>
    </row>
    <row r="16" spans="1:28" ht="31.5" customHeight="1" x14ac:dyDescent="0.25">
      <c r="A16" s="5">
        <v>8</v>
      </c>
      <c r="B16" s="7" t="s">
        <v>15</v>
      </c>
      <c r="C16" s="8" t="s">
        <v>10</v>
      </c>
      <c r="D16" s="77">
        <v>131</v>
      </c>
      <c r="E16" s="20">
        <v>0</v>
      </c>
      <c r="F16" s="24">
        <f t="shared" si="0"/>
        <v>0</v>
      </c>
      <c r="G16" s="8" t="s">
        <v>21</v>
      </c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5"/>
      <c r="Z16" s="44"/>
      <c r="AA16" s="42"/>
      <c r="AB16" s="39"/>
    </row>
    <row r="17" spans="1:28" ht="31.5" customHeight="1" x14ac:dyDescent="0.25">
      <c r="A17" s="5">
        <v>9</v>
      </c>
      <c r="B17" s="7" t="s">
        <v>20</v>
      </c>
      <c r="C17" s="8" t="s">
        <v>34</v>
      </c>
      <c r="D17" s="77">
        <v>4</v>
      </c>
      <c r="E17" s="20">
        <v>0</v>
      </c>
      <c r="F17" s="24">
        <f t="shared" si="0"/>
        <v>0</v>
      </c>
      <c r="G17" s="8" t="s">
        <v>54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5"/>
      <c r="Z17" s="44"/>
      <c r="AA17" s="42"/>
      <c r="AB17" s="39"/>
    </row>
    <row r="18" spans="1:28" ht="31.5" customHeight="1" x14ac:dyDescent="0.25">
      <c r="A18" s="5">
        <v>10</v>
      </c>
      <c r="B18" s="7" t="s">
        <v>42</v>
      </c>
      <c r="C18" s="8" t="s">
        <v>10</v>
      </c>
      <c r="D18" s="77">
        <v>2</v>
      </c>
      <c r="E18" s="20">
        <v>0</v>
      </c>
      <c r="F18" s="24">
        <f t="shared" si="0"/>
        <v>0</v>
      </c>
      <c r="G18" s="8" t="s">
        <v>21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5"/>
      <c r="Z18" s="44"/>
      <c r="AA18" s="42"/>
      <c r="AB18" s="39"/>
    </row>
    <row r="19" spans="1:28" ht="32.25" customHeight="1" x14ac:dyDescent="0.25">
      <c r="A19" s="5">
        <v>11</v>
      </c>
      <c r="B19" s="7" t="s">
        <v>33</v>
      </c>
      <c r="C19" s="8" t="s">
        <v>10</v>
      </c>
      <c r="D19" s="77">
        <v>64</v>
      </c>
      <c r="E19" s="20">
        <v>0</v>
      </c>
      <c r="F19" s="24">
        <f t="shared" si="0"/>
        <v>0</v>
      </c>
      <c r="G19" s="8" t="s">
        <v>55</v>
      </c>
      <c r="H19" s="40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5"/>
      <c r="Z19" s="44"/>
      <c r="AA19" s="42"/>
      <c r="AB19" s="39"/>
    </row>
    <row r="20" spans="1:28" ht="40.5" customHeight="1" x14ac:dyDescent="0.25">
      <c r="A20" s="5">
        <v>12</v>
      </c>
      <c r="B20" s="7" t="s">
        <v>120</v>
      </c>
      <c r="C20" s="8" t="s">
        <v>10</v>
      </c>
      <c r="D20" s="77">
        <v>46</v>
      </c>
      <c r="E20" s="20">
        <v>0</v>
      </c>
      <c r="F20" s="24">
        <f t="shared" si="0"/>
        <v>0</v>
      </c>
      <c r="G20" s="8" t="s">
        <v>14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5"/>
      <c r="Z20" s="44"/>
      <c r="AA20" s="42"/>
      <c r="AB20" s="39"/>
    </row>
    <row r="21" spans="1:28" ht="45.75" customHeight="1" x14ac:dyDescent="0.25">
      <c r="A21" s="5">
        <v>13</v>
      </c>
      <c r="B21" s="7" t="s">
        <v>65</v>
      </c>
      <c r="C21" s="8" t="s">
        <v>10</v>
      </c>
      <c r="D21" s="77">
        <v>293</v>
      </c>
      <c r="E21" s="20">
        <v>0</v>
      </c>
      <c r="F21" s="24">
        <f t="shared" si="0"/>
        <v>0</v>
      </c>
      <c r="G21" s="8" t="s">
        <v>21</v>
      </c>
      <c r="H21" s="40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5"/>
      <c r="Z21" s="44"/>
      <c r="AA21" s="42"/>
      <c r="AB21" s="39"/>
    </row>
    <row r="22" spans="1:28" ht="33" customHeight="1" x14ac:dyDescent="0.25">
      <c r="A22" s="5">
        <v>14</v>
      </c>
      <c r="B22" s="7" t="s">
        <v>43</v>
      </c>
      <c r="C22" s="8" t="s">
        <v>10</v>
      </c>
      <c r="D22" s="77">
        <v>65</v>
      </c>
      <c r="E22" s="20">
        <v>0</v>
      </c>
      <c r="F22" s="24">
        <f t="shared" si="0"/>
        <v>0</v>
      </c>
      <c r="G22" s="8" t="s">
        <v>56</v>
      </c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5"/>
      <c r="Z22" s="44"/>
      <c r="AA22" s="42"/>
      <c r="AB22" s="39"/>
    </row>
    <row r="23" spans="1:28" ht="42" customHeight="1" x14ac:dyDescent="0.25">
      <c r="A23" s="5">
        <v>15</v>
      </c>
      <c r="B23" s="7" t="s">
        <v>38</v>
      </c>
      <c r="C23" s="8" t="s">
        <v>35</v>
      </c>
      <c r="D23" s="77">
        <v>67</v>
      </c>
      <c r="E23" s="20">
        <v>0</v>
      </c>
      <c r="F23" s="24">
        <f t="shared" si="0"/>
        <v>0</v>
      </c>
      <c r="G23" s="8" t="s">
        <v>56</v>
      </c>
      <c r="H23" s="40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5"/>
      <c r="Z23" s="44"/>
      <c r="AA23" s="42"/>
      <c r="AB23" s="39"/>
    </row>
    <row r="24" spans="1:28" ht="37.5" customHeight="1" x14ac:dyDescent="0.25">
      <c r="A24" s="5">
        <v>16</v>
      </c>
      <c r="B24" s="7" t="s">
        <v>37</v>
      </c>
      <c r="C24" s="8" t="s">
        <v>10</v>
      </c>
      <c r="D24" s="77">
        <v>212</v>
      </c>
      <c r="E24" s="20">
        <v>0</v>
      </c>
      <c r="F24" s="24">
        <f t="shared" si="0"/>
        <v>0</v>
      </c>
      <c r="G24" s="8" t="s">
        <v>21</v>
      </c>
      <c r="H24" s="40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5"/>
      <c r="Z24" s="44"/>
      <c r="AA24" s="42"/>
      <c r="AB24" s="39"/>
    </row>
    <row r="25" spans="1:28" ht="37.5" customHeight="1" x14ac:dyDescent="0.25">
      <c r="A25" s="5">
        <v>17</v>
      </c>
      <c r="B25" s="7" t="s">
        <v>58</v>
      </c>
      <c r="C25" s="8" t="s">
        <v>10</v>
      </c>
      <c r="D25" s="77">
        <v>14</v>
      </c>
      <c r="E25" s="20">
        <v>0</v>
      </c>
      <c r="F25" s="24">
        <f t="shared" si="0"/>
        <v>0</v>
      </c>
      <c r="G25" s="8" t="s">
        <v>21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5"/>
      <c r="Z25" s="44"/>
      <c r="AA25" s="42"/>
      <c r="AB25" s="39"/>
    </row>
    <row r="26" spans="1:28" ht="36.75" customHeight="1" x14ac:dyDescent="0.25">
      <c r="A26" s="5">
        <v>18</v>
      </c>
      <c r="B26" s="7" t="s">
        <v>23</v>
      </c>
      <c r="C26" s="8" t="s">
        <v>10</v>
      </c>
      <c r="D26" s="77">
        <v>64</v>
      </c>
      <c r="E26" s="20">
        <v>0</v>
      </c>
      <c r="F26" s="24">
        <f t="shared" si="0"/>
        <v>0</v>
      </c>
      <c r="G26" s="8" t="s">
        <v>14</v>
      </c>
      <c r="H26" s="40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5"/>
      <c r="Z26" s="44"/>
      <c r="AA26" s="42"/>
      <c r="AB26" s="39"/>
    </row>
    <row r="27" spans="1:28" s="9" customFormat="1" ht="36.75" customHeight="1" x14ac:dyDescent="0.25">
      <c r="A27" s="5">
        <v>19</v>
      </c>
      <c r="B27" s="7" t="s">
        <v>60</v>
      </c>
      <c r="C27" s="8" t="s">
        <v>36</v>
      </c>
      <c r="D27" s="77">
        <v>190</v>
      </c>
      <c r="E27" s="20">
        <v>0</v>
      </c>
      <c r="F27" s="24">
        <f t="shared" si="0"/>
        <v>0</v>
      </c>
      <c r="G27" s="8" t="s">
        <v>32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5"/>
      <c r="Z27" s="44"/>
      <c r="AA27" s="42"/>
      <c r="AB27" s="35"/>
    </row>
    <row r="28" spans="1:28" s="14" customFormat="1" ht="36.75" customHeight="1" x14ac:dyDescent="0.25">
      <c r="A28" s="5">
        <v>20</v>
      </c>
      <c r="B28" s="7" t="s">
        <v>49</v>
      </c>
      <c r="C28" s="8" t="s">
        <v>10</v>
      </c>
      <c r="D28" s="77">
        <v>125</v>
      </c>
      <c r="E28" s="20">
        <v>0</v>
      </c>
      <c r="F28" s="24">
        <f t="shared" si="0"/>
        <v>0</v>
      </c>
      <c r="G28" s="8" t="s">
        <v>14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5"/>
      <c r="Z28" s="44"/>
      <c r="AA28" s="42"/>
      <c r="AB28" s="35"/>
    </row>
    <row r="29" spans="1:28" s="14" customFormat="1" ht="36.75" customHeight="1" x14ac:dyDescent="0.25">
      <c r="A29" s="5">
        <v>21</v>
      </c>
      <c r="B29" s="7" t="s">
        <v>5</v>
      </c>
      <c r="C29" s="8" t="s">
        <v>34</v>
      </c>
      <c r="D29" s="77">
        <v>72</v>
      </c>
      <c r="E29" s="20">
        <v>0</v>
      </c>
      <c r="F29" s="24">
        <f t="shared" si="0"/>
        <v>0</v>
      </c>
      <c r="G29" s="8" t="s">
        <v>122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5"/>
      <c r="Z29" s="44"/>
      <c r="AA29" s="42"/>
      <c r="AB29" s="35"/>
    </row>
    <row r="30" spans="1:28" s="14" customFormat="1" ht="46.5" customHeight="1" x14ac:dyDescent="0.25">
      <c r="A30" s="5">
        <v>22</v>
      </c>
      <c r="B30" s="7" t="s">
        <v>44</v>
      </c>
      <c r="C30" s="8" t="s">
        <v>36</v>
      </c>
      <c r="D30" s="77">
        <v>100</v>
      </c>
      <c r="E30" s="20">
        <v>0</v>
      </c>
      <c r="F30" s="24">
        <f t="shared" si="0"/>
        <v>0</v>
      </c>
      <c r="G30" s="8" t="s">
        <v>14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5"/>
      <c r="Z30" s="44"/>
      <c r="AA30" s="46"/>
      <c r="AB30" s="35"/>
    </row>
    <row r="31" spans="1:28" ht="18.75" customHeight="1" x14ac:dyDescent="0.25">
      <c r="A31" s="90"/>
      <c r="B31" s="103" t="s">
        <v>66</v>
      </c>
      <c r="C31" s="105"/>
      <c r="D31" s="105"/>
      <c r="E31" s="105"/>
      <c r="F31" s="78">
        <f>SUM(F9:F30)</f>
        <v>0</v>
      </c>
      <c r="G31" s="90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3"/>
      <c r="AB31" s="10"/>
    </row>
    <row r="32" spans="1:28" ht="18.75" customHeight="1" x14ac:dyDescent="0.25">
      <c r="A32" s="31"/>
      <c r="B32" s="122" t="s">
        <v>161</v>
      </c>
      <c r="C32" s="104"/>
      <c r="D32" s="104"/>
      <c r="E32" s="104"/>
      <c r="F32" s="79">
        <f>(F27+F28+F30)*6%</f>
        <v>0</v>
      </c>
      <c r="G32" s="31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3"/>
      <c r="AB32" s="10"/>
    </row>
    <row r="33" spans="1:29" ht="18.75" customHeight="1" x14ac:dyDescent="0.25">
      <c r="A33" s="92"/>
      <c r="B33" s="103" t="s">
        <v>9</v>
      </c>
      <c r="C33" s="104"/>
      <c r="D33" s="104"/>
      <c r="E33" s="104"/>
      <c r="F33" s="95">
        <f>(F9+F10+F11+F12+F13+F14+F15+F16+F17+F18+F19+F20+F21+F22+F23+F24+F25+F26+F29)*24%</f>
        <v>0</v>
      </c>
      <c r="G33" s="92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42"/>
      <c r="AB33" s="10"/>
    </row>
    <row r="34" spans="1:29" ht="20.25" customHeight="1" x14ac:dyDescent="0.25">
      <c r="A34" s="90"/>
      <c r="B34" s="103" t="s">
        <v>67</v>
      </c>
      <c r="C34" s="105"/>
      <c r="D34" s="105"/>
      <c r="E34" s="105"/>
      <c r="F34" s="78">
        <f>SUM(F31:F33)</f>
        <v>0</v>
      </c>
      <c r="G34" s="90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3"/>
      <c r="AB34" s="48"/>
    </row>
    <row r="35" spans="1:29" ht="20.25" customHeight="1" x14ac:dyDescent="0.25">
      <c r="A35" s="90"/>
      <c r="B35" s="90"/>
      <c r="C35" s="90"/>
      <c r="D35" s="90"/>
      <c r="E35" s="90"/>
      <c r="F35" s="90"/>
      <c r="G35" s="90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2"/>
      <c r="AB35" s="10"/>
    </row>
    <row r="36" spans="1:29" s="34" customFormat="1" ht="24.95" customHeight="1" x14ac:dyDescent="0.25">
      <c r="A36" s="108" t="s">
        <v>131</v>
      </c>
      <c r="B36" s="109"/>
      <c r="C36" s="109"/>
      <c r="D36" s="109"/>
      <c r="E36" s="109"/>
      <c r="F36" s="109"/>
      <c r="G36" s="109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1:29" ht="42.75" customHeight="1" x14ac:dyDescent="0.25">
      <c r="A37" s="99" t="s">
        <v>0</v>
      </c>
      <c r="B37" s="99" t="s">
        <v>1</v>
      </c>
      <c r="C37" s="99" t="s">
        <v>2</v>
      </c>
      <c r="D37" s="99" t="s">
        <v>64</v>
      </c>
      <c r="E37" s="99" t="s">
        <v>39</v>
      </c>
      <c r="F37" s="99" t="s">
        <v>40</v>
      </c>
      <c r="G37" s="99" t="s">
        <v>11</v>
      </c>
      <c r="H37" s="49"/>
      <c r="I37" s="49"/>
      <c r="J37" s="117"/>
      <c r="K37" s="118"/>
      <c r="L37" s="118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38"/>
      <c r="AB37" s="38"/>
    </row>
    <row r="38" spans="1:29" ht="36.75" customHeight="1" x14ac:dyDescent="0.25">
      <c r="A38" s="99"/>
      <c r="B38" s="99"/>
      <c r="C38" s="99"/>
      <c r="D38" s="99"/>
      <c r="E38" s="99"/>
      <c r="F38" s="99"/>
      <c r="G38" s="99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38"/>
      <c r="AB38" s="38"/>
    </row>
    <row r="39" spans="1:29" ht="33" customHeight="1" x14ac:dyDescent="0.25">
      <c r="A39" s="5">
        <v>23</v>
      </c>
      <c r="B39" s="7" t="s">
        <v>59</v>
      </c>
      <c r="C39" s="8" t="s">
        <v>10</v>
      </c>
      <c r="D39" s="5">
        <v>162</v>
      </c>
      <c r="E39" s="80">
        <v>0</v>
      </c>
      <c r="F39" s="31">
        <f>D39*E39</f>
        <v>0</v>
      </c>
      <c r="G39" s="8" t="s">
        <v>12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4"/>
      <c r="AA39" s="42"/>
      <c r="AB39" s="39"/>
    </row>
    <row r="40" spans="1:29" ht="33" customHeight="1" x14ac:dyDescent="0.25">
      <c r="A40" s="5">
        <v>24</v>
      </c>
      <c r="B40" s="7" t="s">
        <v>26</v>
      </c>
      <c r="C40" s="8" t="s">
        <v>34</v>
      </c>
      <c r="D40" s="5">
        <v>108</v>
      </c>
      <c r="E40" s="80">
        <v>0</v>
      </c>
      <c r="F40" s="31">
        <f t="shared" ref="F40:F56" si="1">D40*E40</f>
        <v>0</v>
      </c>
      <c r="G40" s="8" t="s">
        <v>54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4"/>
      <c r="AA40" s="42"/>
      <c r="AB40" s="39"/>
    </row>
    <row r="41" spans="1:29" ht="33" customHeight="1" x14ac:dyDescent="0.25">
      <c r="A41" s="5">
        <v>25</v>
      </c>
      <c r="B41" s="7" t="s">
        <v>47</v>
      </c>
      <c r="C41" s="8" t="s">
        <v>34</v>
      </c>
      <c r="D41" s="5">
        <v>456</v>
      </c>
      <c r="E41" s="80">
        <v>0</v>
      </c>
      <c r="F41" s="31">
        <f t="shared" si="1"/>
        <v>0</v>
      </c>
      <c r="G41" s="8" t="s">
        <v>13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4"/>
      <c r="AA41" s="42"/>
      <c r="AB41" s="39"/>
    </row>
    <row r="42" spans="1:29" ht="33" customHeight="1" x14ac:dyDescent="0.25">
      <c r="A42" s="5">
        <v>26</v>
      </c>
      <c r="B42" s="7" t="s">
        <v>27</v>
      </c>
      <c r="C42" s="8" t="s">
        <v>34</v>
      </c>
      <c r="D42" s="5">
        <v>500</v>
      </c>
      <c r="E42" s="80">
        <v>0</v>
      </c>
      <c r="F42" s="31">
        <f t="shared" si="1"/>
        <v>0</v>
      </c>
      <c r="G42" s="8" t="s">
        <v>13</v>
      </c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4"/>
      <c r="AA42" s="42"/>
      <c r="AB42" s="39"/>
      <c r="AC42" s="4"/>
    </row>
    <row r="43" spans="1:29" ht="33" customHeight="1" x14ac:dyDescent="0.25">
      <c r="A43" s="5">
        <v>27</v>
      </c>
      <c r="B43" s="7" t="s">
        <v>48</v>
      </c>
      <c r="C43" s="8" t="s">
        <v>34</v>
      </c>
      <c r="D43" s="5">
        <v>432</v>
      </c>
      <c r="E43" s="80">
        <v>0</v>
      </c>
      <c r="F43" s="31">
        <f t="shared" si="1"/>
        <v>0</v>
      </c>
      <c r="G43" s="8" t="s">
        <v>13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4"/>
      <c r="AA43" s="42"/>
      <c r="AB43" s="39"/>
    </row>
    <row r="44" spans="1:29" ht="33" customHeight="1" x14ac:dyDescent="0.25">
      <c r="A44" s="5">
        <v>28</v>
      </c>
      <c r="B44" s="7" t="s">
        <v>46</v>
      </c>
      <c r="C44" s="8" t="s">
        <v>34</v>
      </c>
      <c r="D44" s="5">
        <v>65</v>
      </c>
      <c r="E44" s="80">
        <v>0</v>
      </c>
      <c r="F44" s="31">
        <f t="shared" si="1"/>
        <v>0</v>
      </c>
      <c r="G44" s="8" t="s">
        <v>54</v>
      </c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4"/>
      <c r="AA44" s="42"/>
      <c r="AB44" s="39"/>
    </row>
    <row r="45" spans="1:29" ht="33" customHeight="1" x14ac:dyDescent="0.25">
      <c r="A45" s="5">
        <v>29</v>
      </c>
      <c r="B45" s="7" t="s">
        <v>16</v>
      </c>
      <c r="C45" s="8" t="s">
        <v>10</v>
      </c>
      <c r="D45" s="5">
        <v>54</v>
      </c>
      <c r="E45" s="80">
        <v>0</v>
      </c>
      <c r="F45" s="31">
        <f t="shared" si="1"/>
        <v>0</v>
      </c>
      <c r="G45" s="8" t="s">
        <v>14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4"/>
      <c r="AA45" s="42"/>
      <c r="AB45" s="39"/>
    </row>
    <row r="46" spans="1:29" ht="33" customHeight="1" x14ac:dyDescent="0.25">
      <c r="A46" s="5">
        <v>30</v>
      </c>
      <c r="B46" s="7" t="s">
        <v>15</v>
      </c>
      <c r="C46" s="8" t="s">
        <v>10</v>
      </c>
      <c r="D46" s="5">
        <v>118</v>
      </c>
      <c r="E46" s="80">
        <v>0</v>
      </c>
      <c r="F46" s="31">
        <f t="shared" si="1"/>
        <v>0</v>
      </c>
      <c r="G46" s="8" t="s">
        <v>21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4"/>
      <c r="AA46" s="42"/>
      <c r="AB46" s="39"/>
    </row>
    <row r="47" spans="1:29" ht="33" customHeight="1" x14ac:dyDescent="0.25">
      <c r="A47" s="5">
        <v>31</v>
      </c>
      <c r="B47" s="7" t="s">
        <v>20</v>
      </c>
      <c r="C47" s="8" t="s">
        <v>34</v>
      </c>
      <c r="D47" s="5">
        <v>11</v>
      </c>
      <c r="E47" s="80">
        <v>0</v>
      </c>
      <c r="F47" s="31">
        <f t="shared" si="1"/>
        <v>0</v>
      </c>
      <c r="G47" s="8" t="s">
        <v>54</v>
      </c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4"/>
      <c r="AA47" s="42"/>
      <c r="AB47" s="39"/>
    </row>
    <row r="48" spans="1:29" ht="33" customHeight="1" x14ac:dyDescent="0.25">
      <c r="A48" s="5">
        <v>32</v>
      </c>
      <c r="B48" s="7" t="s">
        <v>42</v>
      </c>
      <c r="C48" s="8" t="s">
        <v>10</v>
      </c>
      <c r="D48" s="5">
        <v>2</v>
      </c>
      <c r="E48" s="80">
        <v>0</v>
      </c>
      <c r="F48" s="31">
        <f t="shared" si="1"/>
        <v>0</v>
      </c>
      <c r="G48" s="8" t="s">
        <v>21</v>
      </c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4"/>
      <c r="AA48" s="42"/>
      <c r="AB48" s="39"/>
    </row>
    <row r="49" spans="1:33" ht="33" customHeight="1" x14ac:dyDescent="0.25">
      <c r="A49" s="5">
        <v>33</v>
      </c>
      <c r="B49" s="7" t="s">
        <v>33</v>
      </c>
      <c r="C49" s="8" t="s">
        <v>10</v>
      </c>
      <c r="D49" s="5">
        <v>54</v>
      </c>
      <c r="E49" s="80">
        <v>0</v>
      </c>
      <c r="F49" s="31">
        <f t="shared" si="1"/>
        <v>0</v>
      </c>
      <c r="G49" s="8" t="s">
        <v>55</v>
      </c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4"/>
      <c r="AA49" s="42"/>
      <c r="AB49" s="39"/>
    </row>
    <row r="50" spans="1:33" ht="45" x14ac:dyDescent="0.25">
      <c r="A50" s="5">
        <v>34</v>
      </c>
      <c r="B50" s="7" t="s">
        <v>65</v>
      </c>
      <c r="C50" s="8" t="s">
        <v>10</v>
      </c>
      <c r="D50" s="5">
        <v>246</v>
      </c>
      <c r="E50" s="80">
        <v>0</v>
      </c>
      <c r="F50" s="31">
        <f t="shared" si="1"/>
        <v>0</v>
      </c>
      <c r="G50" s="8" t="s">
        <v>21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4"/>
      <c r="AA50" s="42"/>
      <c r="AB50" s="39"/>
    </row>
    <row r="51" spans="1:33" ht="33" customHeight="1" x14ac:dyDescent="0.25">
      <c r="A51" s="5">
        <v>35</v>
      </c>
      <c r="B51" s="7" t="s">
        <v>43</v>
      </c>
      <c r="C51" s="8" t="s">
        <v>10</v>
      </c>
      <c r="D51" s="5">
        <v>54</v>
      </c>
      <c r="E51" s="80">
        <v>0</v>
      </c>
      <c r="F51" s="31">
        <f t="shared" si="1"/>
        <v>0</v>
      </c>
      <c r="G51" s="8" t="s">
        <v>56</v>
      </c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4"/>
      <c r="AA51" s="42"/>
      <c r="AB51" s="39"/>
    </row>
    <row r="52" spans="1:33" ht="42" customHeight="1" x14ac:dyDescent="0.25">
      <c r="A52" s="5">
        <v>36</v>
      </c>
      <c r="B52" s="7" t="s">
        <v>38</v>
      </c>
      <c r="C52" s="8" t="s">
        <v>35</v>
      </c>
      <c r="D52" s="5">
        <v>64</v>
      </c>
      <c r="E52" s="80">
        <v>0</v>
      </c>
      <c r="F52" s="31">
        <f t="shared" si="1"/>
        <v>0</v>
      </c>
      <c r="G52" s="8" t="s">
        <v>56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4"/>
      <c r="AA52" s="42"/>
      <c r="AB52" s="39"/>
    </row>
    <row r="53" spans="1:33" ht="42" customHeight="1" x14ac:dyDescent="0.25">
      <c r="A53" s="5">
        <v>37</v>
      </c>
      <c r="B53" s="7" t="s">
        <v>37</v>
      </c>
      <c r="C53" s="8" t="s">
        <v>10</v>
      </c>
      <c r="D53" s="5">
        <v>182</v>
      </c>
      <c r="E53" s="80">
        <v>0</v>
      </c>
      <c r="F53" s="31">
        <f t="shared" si="1"/>
        <v>0</v>
      </c>
      <c r="G53" s="8" t="s">
        <v>21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4"/>
      <c r="AA53" s="42"/>
      <c r="AB53" s="39"/>
    </row>
    <row r="54" spans="1:33" ht="33" customHeight="1" x14ac:dyDescent="0.25">
      <c r="A54" s="5">
        <v>38</v>
      </c>
      <c r="B54" s="7" t="s">
        <v>23</v>
      </c>
      <c r="C54" s="8" t="s">
        <v>10</v>
      </c>
      <c r="D54" s="5">
        <v>54</v>
      </c>
      <c r="E54" s="80">
        <v>0</v>
      </c>
      <c r="F54" s="31">
        <f t="shared" si="1"/>
        <v>0</v>
      </c>
      <c r="G54" s="8" t="s">
        <v>14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4"/>
      <c r="AA54" s="42"/>
      <c r="AB54" s="39"/>
      <c r="AG54" s="4"/>
    </row>
    <row r="55" spans="1:33" ht="33" customHeight="1" x14ac:dyDescent="0.25">
      <c r="A55" s="5">
        <v>39</v>
      </c>
      <c r="B55" s="7" t="s">
        <v>60</v>
      </c>
      <c r="C55" s="8" t="s">
        <v>36</v>
      </c>
      <c r="D55" s="5">
        <v>620</v>
      </c>
      <c r="E55" s="80">
        <v>0</v>
      </c>
      <c r="F55" s="31">
        <f t="shared" si="1"/>
        <v>0</v>
      </c>
      <c r="G55" s="8" t="s">
        <v>32</v>
      </c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4"/>
      <c r="AA55" s="42"/>
      <c r="AB55" s="39"/>
    </row>
    <row r="56" spans="1:33" ht="33" customHeight="1" x14ac:dyDescent="0.25">
      <c r="A56" s="5">
        <v>40</v>
      </c>
      <c r="B56" s="7" t="s">
        <v>49</v>
      </c>
      <c r="C56" s="8" t="s">
        <v>10</v>
      </c>
      <c r="D56" s="5">
        <v>355</v>
      </c>
      <c r="E56" s="80">
        <v>0</v>
      </c>
      <c r="F56" s="31">
        <f t="shared" si="1"/>
        <v>0</v>
      </c>
      <c r="G56" s="8" t="s">
        <v>127</v>
      </c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81"/>
      <c r="Y56" s="41"/>
      <c r="Z56" s="44"/>
      <c r="AA56" s="42"/>
      <c r="AB56" s="39"/>
    </row>
    <row r="57" spans="1:33" ht="20.25" customHeight="1" x14ac:dyDescent="0.25">
      <c r="A57" s="103" t="s">
        <v>68</v>
      </c>
      <c r="B57" s="105"/>
      <c r="C57" s="105"/>
      <c r="D57" s="105"/>
      <c r="E57" s="105"/>
      <c r="F57" s="95">
        <f>SUM(F39:F56)</f>
        <v>0</v>
      </c>
      <c r="G57" s="90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50"/>
      <c r="AB57" s="10"/>
    </row>
    <row r="58" spans="1:33" ht="20.25" customHeight="1" x14ac:dyDescent="0.25">
      <c r="A58" s="110" t="s">
        <v>162</v>
      </c>
      <c r="B58" s="105"/>
      <c r="C58" s="105"/>
      <c r="D58" s="105"/>
      <c r="E58" s="105"/>
      <c r="F58" s="82">
        <f>SUM(F55:F56)*6%</f>
        <v>0</v>
      </c>
      <c r="G58" s="92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51"/>
      <c r="AB58" s="10"/>
    </row>
    <row r="59" spans="1:33" ht="20.25" customHeight="1" x14ac:dyDescent="0.25">
      <c r="A59" s="110" t="s">
        <v>9</v>
      </c>
      <c r="B59" s="105"/>
      <c r="C59" s="105"/>
      <c r="D59" s="105"/>
      <c r="E59" s="105"/>
      <c r="F59" s="82">
        <f>SUM(F39:F54)*24%</f>
        <v>0</v>
      </c>
      <c r="G59" s="92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50"/>
      <c r="AB59" s="10"/>
      <c r="AD59" s="4"/>
    </row>
    <row r="60" spans="1:33" ht="20.25" customHeight="1" x14ac:dyDescent="0.25">
      <c r="A60" s="103" t="s">
        <v>69</v>
      </c>
      <c r="B60" s="105"/>
      <c r="C60" s="105"/>
      <c r="D60" s="105"/>
      <c r="E60" s="105"/>
      <c r="F60" s="95">
        <f>SUM(F57:F59)</f>
        <v>0</v>
      </c>
      <c r="G60" s="90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51"/>
      <c r="AB60" s="10"/>
      <c r="AD60" s="4"/>
    </row>
    <row r="61" spans="1:33" ht="20.25" customHeight="1" x14ac:dyDescent="0.25">
      <c r="A61" s="90"/>
      <c r="B61" s="90"/>
      <c r="C61" s="90"/>
      <c r="D61" s="90"/>
      <c r="E61" s="90"/>
      <c r="F61" s="90"/>
      <c r="G61" s="90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3"/>
      <c r="AB61" s="10"/>
      <c r="AD61" s="4"/>
    </row>
    <row r="62" spans="1:33" ht="24.95" customHeight="1" x14ac:dyDescent="0.25">
      <c r="A62" s="103" t="s">
        <v>72</v>
      </c>
      <c r="B62" s="105"/>
      <c r="C62" s="105"/>
      <c r="D62" s="105"/>
      <c r="E62" s="105"/>
      <c r="F62" s="95">
        <f>F31+F57</f>
        <v>0</v>
      </c>
      <c r="G62" s="90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51"/>
      <c r="AB62" s="10"/>
      <c r="AC62" s="4"/>
      <c r="AD62" s="4"/>
      <c r="AE62" s="4"/>
    </row>
    <row r="63" spans="1:33" ht="24.95" customHeight="1" x14ac:dyDescent="0.25">
      <c r="A63" s="110" t="s">
        <v>161</v>
      </c>
      <c r="B63" s="105"/>
      <c r="C63" s="105"/>
      <c r="D63" s="105"/>
      <c r="E63" s="105"/>
      <c r="F63" s="83">
        <f>F32+F58</f>
        <v>0</v>
      </c>
      <c r="G63" s="92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51"/>
      <c r="AB63" s="10"/>
      <c r="AD63" s="4"/>
    </row>
    <row r="64" spans="1:33" ht="24.95" customHeight="1" x14ac:dyDescent="0.25">
      <c r="A64" s="110" t="s">
        <v>9</v>
      </c>
      <c r="B64" s="105"/>
      <c r="C64" s="105"/>
      <c r="D64" s="105"/>
      <c r="E64" s="105"/>
      <c r="F64" s="31">
        <f>F33+F59</f>
        <v>0</v>
      </c>
      <c r="G64" s="92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51"/>
      <c r="AB64" s="10"/>
      <c r="AD64" s="4"/>
    </row>
    <row r="65" spans="1:30" ht="24.95" customHeight="1" x14ac:dyDescent="0.25">
      <c r="A65" s="103" t="s">
        <v>73</v>
      </c>
      <c r="B65" s="105"/>
      <c r="C65" s="105"/>
      <c r="D65" s="105"/>
      <c r="E65" s="105"/>
      <c r="F65" s="95">
        <f>SUM(F62:F64)</f>
        <v>0</v>
      </c>
      <c r="G65" s="90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51"/>
      <c r="AB65" s="52"/>
      <c r="AD65" s="4"/>
    </row>
    <row r="66" spans="1:30" ht="24.95" customHeight="1" x14ac:dyDescent="0.25">
      <c r="A66" s="90"/>
      <c r="B66" s="90"/>
      <c r="C66" s="90"/>
      <c r="D66" s="90"/>
      <c r="E66" s="90"/>
      <c r="F66" s="90"/>
      <c r="G66" s="90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3"/>
      <c r="AB66" s="52"/>
      <c r="AD66" s="4"/>
    </row>
    <row r="67" spans="1:30" ht="24.95" customHeight="1" x14ac:dyDescent="0.25">
      <c r="A67" s="90"/>
      <c r="B67" s="90"/>
      <c r="C67" s="90"/>
      <c r="D67" s="90"/>
      <c r="E67" s="90"/>
      <c r="F67" s="90"/>
      <c r="G67" s="90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3"/>
      <c r="AB67" s="52"/>
      <c r="AD67" s="4"/>
    </row>
    <row r="68" spans="1:30" s="9" customFormat="1" ht="24.95" customHeight="1" x14ac:dyDescent="0.25">
      <c r="A68" s="108" t="s">
        <v>125</v>
      </c>
      <c r="B68" s="109"/>
      <c r="C68" s="109"/>
      <c r="D68" s="109"/>
      <c r="E68" s="109"/>
      <c r="F68" s="109"/>
      <c r="G68" s="109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D68" s="12"/>
    </row>
    <row r="69" spans="1:30" ht="24.95" customHeight="1" x14ac:dyDescent="0.25">
      <c r="A69" s="108" t="s">
        <v>74</v>
      </c>
      <c r="B69" s="109"/>
      <c r="C69" s="109"/>
      <c r="D69" s="109"/>
      <c r="E69" s="109"/>
      <c r="F69" s="109"/>
      <c r="G69" s="109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6"/>
      <c r="AB69" s="36"/>
      <c r="AD69" s="4"/>
    </row>
    <row r="70" spans="1:30" ht="30" x14ac:dyDescent="0.25">
      <c r="A70" s="99" t="s">
        <v>0</v>
      </c>
      <c r="B70" s="99" t="s">
        <v>1</v>
      </c>
      <c r="C70" s="99" t="s">
        <v>2</v>
      </c>
      <c r="D70" s="99" t="s">
        <v>64</v>
      </c>
      <c r="E70" s="99" t="s">
        <v>39</v>
      </c>
      <c r="F70" s="99" t="s">
        <v>40</v>
      </c>
      <c r="G70" s="99" t="s">
        <v>11</v>
      </c>
      <c r="H70" s="94"/>
      <c r="I70" s="94"/>
      <c r="J70" s="117"/>
      <c r="K70" s="118"/>
      <c r="L70" s="118"/>
      <c r="M70" s="117"/>
      <c r="N70" s="118"/>
      <c r="O70" s="118"/>
      <c r="P70" s="117"/>
      <c r="Q70" s="118"/>
      <c r="R70" s="118"/>
      <c r="S70" s="117"/>
      <c r="T70" s="118"/>
      <c r="U70" s="118"/>
      <c r="V70" s="93"/>
      <c r="W70" s="93"/>
      <c r="X70" s="93"/>
      <c r="Y70" s="93"/>
      <c r="Z70" s="93"/>
      <c r="AA70" s="38"/>
      <c r="AB70" s="38"/>
      <c r="AD70" s="4"/>
    </row>
    <row r="71" spans="1:30" x14ac:dyDescent="0.25">
      <c r="A71" s="99"/>
      <c r="B71" s="99"/>
      <c r="C71" s="99"/>
      <c r="D71" s="99"/>
      <c r="E71" s="99"/>
      <c r="F71" s="99"/>
      <c r="G71" s="99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38"/>
      <c r="AB71" s="38"/>
      <c r="AD71" s="4"/>
    </row>
    <row r="72" spans="1:30" s="9" customFormat="1" ht="33" customHeight="1" x14ac:dyDescent="0.25">
      <c r="A72" s="5">
        <v>41</v>
      </c>
      <c r="B72" s="7" t="s">
        <v>59</v>
      </c>
      <c r="C72" s="8" t="s">
        <v>10</v>
      </c>
      <c r="D72" s="19">
        <v>91</v>
      </c>
      <c r="E72" s="25">
        <v>0</v>
      </c>
      <c r="F72" s="24">
        <f>D72*E72</f>
        <v>0</v>
      </c>
      <c r="G72" s="8" t="s">
        <v>12</v>
      </c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53"/>
      <c r="Z72" s="43"/>
      <c r="AA72" s="54"/>
      <c r="AB72" s="35"/>
      <c r="AD72" s="12"/>
    </row>
    <row r="73" spans="1:30" s="9" customFormat="1" ht="33" customHeight="1" x14ac:dyDescent="0.25">
      <c r="A73" s="5">
        <v>42</v>
      </c>
      <c r="B73" s="7" t="s">
        <v>26</v>
      </c>
      <c r="C73" s="8" t="s">
        <v>34</v>
      </c>
      <c r="D73" s="19">
        <v>31</v>
      </c>
      <c r="E73" s="25">
        <v>0</v>
      </c>
      <c r="F73" s="24">
        <f t="shared" ref="F73:F83" si="2">D73*E73</f>
        <v>0</v>
      </c>
      <c r="G73" s="8" t="s">
        <v>54</v>
      </c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53"/>
      <c r="Z73" s="43"/>
      <c r="AA73" s="54"/>
      <c r="AB73" s="35"/>
      <c r="AD73" s="12"/>
    </row>
    <row r="74" spans="1:30" s="9" customFormat="1" ht="33" customHeight="1" x14ac:dyDescent="0.25">
      <c r="A74" s="5">
        <v>43</v>
      </c>
      <c r="B74" s="7" t="s">
        <v>47</v>
      </c>
      <c r="C74" s="8" t="s">
        <v>34</v>
      </c>
      <c r="D74" s="19">
        <v>68</v>
      </c>
      <c r="E74" s="25">
        <v>0</v>
      </c>
      <c r="F74" s="24">
        <f t="shared" si="2"/>
        <v>0</v>
      </c>
      <c r="G74" s="8" t="s">
        <v>13</v>
      </c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53"/>
      <c r="Z74" s="43"/>
      <c r="AA74" s="54"/>
      <c r="AB74" s="35"/>
      <c r="AD74" s="12"/>
    </row>
    <row r="75" spans="1:30" s="9" customFormat="1" ht="33" customHeight="1" x14ac:dyDescent="0.25">
      <c r="A75" s="5">
        <v>44</v>
      </c>
      <c r="B75" s="7" t="s">
        <v>27</v>
      </c>
      <c r="C75" s="8" t="s">
        <v>34</v>
      </c>
      <c r="D75" s="19">
        <v>4</v>
      </c>
      <c r="E75" s="25">
        <v>0</v>
      </c>
      <c r="F75" s="24">
        <f t="shared" si="2"/>
        <v>0</v>
      </c>
      <c r="G75" s="8" t="s">
        <v>13</v>
      </c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53"/>
      <c r="Z75" s="43"/>
      <c r="AA75" s="54"/>
      <c r="AB75" s="35"/>
      <c r="AD75" s="12"/>
    </row>
    <row r="76" spans="1:30" s="9" customFormat="1" ht="33" customHeight="1" x14ac:dyDescent="0.25">
      <c r="A76" s="5">
        <v>45</v>
      </c>
      <c r="B76" s="7" t="s">
        <v>6</v>
      </c>
      <c r="C76" s="8" t="s">
        <v>34</v>
      </c>
      <c r="D76" s="19">
        <v>3</v>
      </c>
      <c r="E76" s="25">
        <v>0</v>
      </c>
      <c r="F76" s="24">
        <f t="shared" si="2"/>
        <v>0</v>
      </c>
      <c r="G76" s="8" t="s">
        <v>13</v>
      </c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53"/>
      <c r="Z76" s="43"/>
      <c r="AA76" s="54"/>
      <c r="AB76" s="35"/>
      <c r="AD76" s="12"/>
    </row>
    <row r="77" spans="1:30" s="9" customFormat="1" ht="33" customHeight="1" x14ac:dyDescent="0.25">
      <c r="A77" s="5">
        <v>46</v>
      </c>
      <c r="B77" s="7" t="s">
        <v>48</v>
      </c>
      <c r="C77" s="8" t="s">
        <v>34</v>
      </c>
      <c r="D77" s="19">
        <v>78</v>
      </c>
      <c r="E77" s="25">
        <v>0</v>
      </c>
      <c r="F77" s="24">
        <f t="shared" si="2"/>
        <v>0</v>
      </c>
      <c r="G77" s="8" t="s">
        <v>13</v>
      </c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53"/>
      <c r="Z77" s="43"/>
      <c r="AA77" s="54"/>
      <c r="AB77" s="35"/>
      <c r="AD77" s="12"/>
    </row>
    <row r="78" spans="1:30" s="9" customFormat="1" ht="33" customHeight="1" x14ac:dyDescent="0.25">
      <c r="A78" s="5">
        <v>47</v>
      </c>
      <c r="B78" s="7" t="s">
        <v>50</v>
      </c>
      <c r="C78" s="8" t="s">
        <v>10</v>
      </c>
      <c r="D78" s="19">
        <v>1</v>
      </c>
      <c r="E78" s="25">
        <v>0</v>
      </c>
      <c r="F78" s="24">
        <f t="shared" si="2"/>
        <v>0</v>
      </c>
      <c r="G78" s="8" t="s">
        <v>14</v>
      </c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53"/>
      <c r="Z78" s="43"/>
      <c r="AA78" s="54"/>
      <c r="AB78" s="35"/>
      <c r="AD78" s="12"/>
    </row>
    <row r="79" spans="1:30" s="9" customFormat="1" ht="45" x14ac:dyDescent="0.25">
      <c r="A79" s="5">
        <v>48</v>
      </c>
      <c r="B79" s="7" t="s">
        <v>65</v>
      </c>
      <c r="C79" s="8" t="s">
        <v>10</v>
      </c>
      <c r="D79" s="19">
        <v>68</v>
      </c>
      <c r="E79" s="25">
        <v>0</v>
      </c>
      <c r="F79" s="24">
        <f t="shared" si="2"/>
        <v>0</v>
      </c>
      <c r="G79" s="8" t="s">
        <v>21</v>
      </c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53"/>
      <c r="Z79" s="43"/>
      <c r="AA79" s="54"/>
      <c r="AB79" s="35"/>
      <c r="AD79" s="12"/>
    </row>
    <row r="80" spans="1:30" s="9" customFormat="1" ht="33" customHeight="1" x14ac:dyDescent="0.25">
      <c r="A80" s="5">
        <v>49</v>
      </c>
      <c r="B80" s="7" t="s">
        <v>37</v>
      </c>
      <c r="C80" s="8" t="s">
        <v>10</v>
      </c>
      <c r="D80" s="19">
        <v>67</v>
      </c>
      <c r="E80" s="25">
        <v>0</v>
      </c>
      <c r="F80" s="24">
        <f t="shared" si="2"/>
        <v>0</v>
      </c>
      <c r="G80" s="8" t="s">
        <v>21</v>
      </c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53"/>
      <c r="Z80" s="43"/>
      <c r="AA80" s="54"/>
      <c r="AB80" s="35"/>
      <c r="AD80" s="12"/>
    </row>
    <row r="81" spans="1:30" s="9" customFormat="1" ht="33" customHeight="1" x14ac:dyDescent="0.25">
      <c r="A81" s="5">
        <v>50</v>
      </c>
      <c r="B81" s="7" t="s">
        <v>58</v>
      </c>
      <c r="C81" s="8" t="s">
        <v>10</v>
      </c>
      <c r="D81" s="19">
        <v>4</v>
      </c>
      <c r="E81" s="25">
        <v>0</v>
      </c>
      <c r="F81" s="24">
        <f t="shared" si="2"/>
        <v>0</v>
      </c>
      <c r="G81" s="8" t="s">
        <v>21</v>
      </c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53"/>
      <c r="Z81" s="43"/>
      <c r="AA81" s="54"/>
      <c r="AB81" s="35"/>
      <c r="AD81" s="12"/>
    </row>
    <row r="82" spans="1:30" s="9" customFormat="1" ht="33" customHeight="1" x14ac:dyDescent="0.25">
      <c r="A82" s="5">
        <v>51</v>
      </c>
      <c r="B82" s="7" t="s">
        <v>60</v>
      </c>
      <c r="C82" s="8" t="s">
        <v>36</v>
      </c>
      <c r="D82" s="19">
        <v>5</v>
      </c>
      <c r="E82" s="25">
        <v>0</v>
      </c>
      <c r="F82" s="24">
        <f t="shared" si="2"/>
        <v>0</v>
      </c>
      <c r="G82" s="8" t="s">
        <v>32</v>
      </c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53"/>
      <c r="Z82" s="43"/>
      <c r="AA82" s="54"/>
      <c r="AB82" s="35"/>
      <c r="AD82" s="12"/>
    </row>
    <row r="83" spans="1:30" s="9" customFormat="1" ht="33" customHeight="1" x14ac:dyDescent="0.25">
      <c r="A83" s="5">
        <v>52</v>
      </c>
      <c r="B83" s="7" t="s">
        <v>49</v>
      </c>
      <c r="C83" s="8" t="s">
        <v>10</v>
      </c>
      <c r="D83" s="19">
        <v>114</v>
      </c>
      <c r="E83" s="25">
        <v>0</v>
      </c>
      <c r="F83" s="24">
        <f t="shared" si="2"/>
        <v>0</v>
      </c>
      <c r="G83" s="8" t="s">
        <v>14</v>
      </c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53"/>
      <c r="Z83" s="43"/>
      <c r="AA83" s="54"/>
      <c r="AB83" s="35"/>
      <c r="AD83" s="12"/>
    </row>
    <row r="84" spans="1:30" ht="24.95" customHeight="1" x14ac:dyDescent="0.25">
      <c r="A84" s="103" t="s">
        <v>66</v>
      </c>
      <c r="B84" s="105"/>
      <c r="C84" s="105"/>
      <c r="D84" s="105"/>
      <c r="E84" s="105"/>
      <c r="F84" s="95">
        <f>SUM(F72:F83)</f>
        <v>0</v>
      </c>
      <c r="G84" s="90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51"/>
      <c r="AB84" s="52"/>
      <c r="AD84" s="4"/>
    </row>
    <row r="85" spans="1:30" ht="24.95" customHeight="1" x14ac:dyDescent="0.25">
      <c r="A85" s="110" t="s">
        <v>161</v>
      </c>
      <c r="B85" s="105"/>
      <c r="C85" s="105"/>
      <c r="D85" s="105"/>
      <c r="E85" s="105"/>
      <c r="F85" s="31">
        <f>SUM(F82:F83)*6%</f>
        <v>0</v>
      </c>
      <c r="G85" s="92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51"/>
      <c r="AB85" s="10"/>
      <c r="AD85" s="4"/>
    </row>
    <row r="86" spans="1:30" ht="24.95" customHeight="1" x14ac:dyDescent="0.25">
      <c r="A86" s="110" t="s">
        <v>9</v>
      </c>
      <c r="B86" s="105"/>
      <c r="C86" s="105"/>
      <c r="D86" s="105"/>
      <c r="E86" s="105"/>
      <c r="F86" s="31">
        <f>SUM(F72:F81)*24%</f>
        <v>0</v>
      </c>
      <c r="G86" s="92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50"/>
      <c r="AB86" s="10"/>
      <c r="AD86" s="4"/>
    </row>
    <row r="87" spans="1:30" ht="24.95" customHeight="1" x14ac:dyDescent="0.25">
      <c r="A87" s="103" t="s">
        <v>67</v>
      </c>
      <c r="B87" s="105"/>
      <c r="C87" s="105"/>
      <c r="D87" s="105"/>
      <c r="E87" s="105"/>
      <c r="F87" s="95">
        <f>SUM(F84:F86)</f>
        <v>0</v>
      </c>
      <c r="G87" s="90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51"/>
      <c r="AB87" s="48"/>
      <c r="AD87" s="4"/>
    </row>
    <row r="88" spans="1:30" ht="24.95" customHeight="1" x14ac:dyDescent="0.25">
      <c r="A88" s="90"/>
      <c r="B88" s="90"/>
      <c r="C88" s="90"/>
      <c r="D88" s="90"/>
      <c r="E88" s="90"/>
      <c r="F88" s="90"/>
      <c r="G88" s="90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3"/>
      <c r="AB88" s="52"/>
      <c r="AD88" s="4"/>
    </row>
    <row r="89" spans="1:30" s="9" customFormat="1" ht="24.95" customHeight="1" x14ac:dyDescent="0.25">
      <c r="A89" s="108" t="s">
        <v>132</v>
      </c>
      <c r="B89" s="109"/>
      <c r="C89" s="109"/>
      <c r="D89" s="109"/>
      <c r="E89" s="109"/>
      <c r="F89" s="109"/>
      <c r="G89" s="109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D89" s="12"/>
    </row>
    <row r="90" spans="1:30" ht="30.75" customHeight="1" x14ac:dyDescent="0.25">
      <c r="A90" s="99" t="s">
        <v>0</v>
      </c>
      <c r="B90" s="99" t="s">
        <v>1</v>
      </c>
      <c r="C90" s="99" t="s">
        <v>2</v>
      </c>
      <c r="D90" s="99" t="s">
        <v>64</v>
      </c>
      <c r="E90" s="99" t="s">
        <v>39</v>
      </c>
      <c r="F90" s="99" t="s">
        <v>40</v>
      </c>
      <c r="G90" s="99" t="s">
        <v>11</v>
      </c>
      <c r="H90" s="94"/>
      <c r="I90" s="94"/>
      <c r="J90" s="117"/>
      <c r="K90" s="118"/>
      <c r="L90" s="118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38"/>
      <c r="AB90" s="38"/>
      <c r="AD90" s="4"/>
    </row>
    <row r="91" spans="1:30" ht="30.75" customHeight="1" x14ac:dyDescent="0.25">
      <c r="A91" s="99"/>
      <c r="B91" s="99"/>
      <c r="C91" s="99"/>
      <c r="D91" s="99"/>
      <c r="E91" s="99"/>
      <c r="F91" s="99"/>
      <c r="G91" s="99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38"/>
      <c r="AB91" s="38"/>
      <c r="AD91" s="4"/>
    </row>
    <row r="92" spans="1:30" s="9" customFormat="1" ht="33" customHeight="1" x14ac:dyDescent="0.25">
      <c r="A92" s="5">
        <v>53</v>
      </c>
      <c r="B92" s="7" t="s">
        <v>59</v>
      </c>
      <c r="C92" s="8" t="s">
        <v>10</v>
      </c>
      <c r="D92" s="19">
        <v>80</v>
      </c>
      <c r="E92" s="25">
        <v>0</v>
      </c>
      <c r="F92" s="24">
        <f>D92*E92</f>
        <v>0</v>
      </c>
      <c r="G92" s="8" t="s">
        <v>12</v>
      </c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4"/>
      <c r="AA92" s="54"/>
      <c r="AB92" s="35"/>
      <c r="AD92" s="12"/>
    </row>
    <row r="93" spans="1:30" s="9" customFormat="1" ht="33" customHeight="1" x14ac:dyDescent="0.25">
      <c r="A93" s="5">
        <v>54</v>
      </c>
      <c r="B93" s="7" t="s">
        <v>26</v>
      </c>
      <c r="C93" s="8" t="s">
        <v>34</v>
      </c>
      <c r="D93" s="19">
        <v>11</v>
      </c>
      <c r="E93" s="25">
        <v>0</v>
      </c>
      <c r="F93" s="24">
        <f t="shared" ref="F93:F101" si="3">D93*E93</f>
        <v>0</v>
      </c>
      <c r="G93" s="8" t="s">
        <v>54</v>
      </c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4"/>
      <c r="AA93" s="54"/>
      <c r="AB93" s="35"/>
      <c r="AD93" s="12"/>
    </row>
    <row r="94" spans="1:30" s="9" customFormat="1" ht="33" customHeight="1" x14ac:dyDescent="0.25">
      <c r="A94" s="5">
        <v>55</v>
      </c>
      <c r="B94" s="7" t="s">
        <v>47</v>
      </c>
      <c r="C94" s="8" t="s">
        <v>34</v>
      </c>
      <c r="D94" s="19">
        <v>40</v>
      </c>
      <c r="E94" s="25">
        <v>0</v>
      </c>
      <c r="F94" s="24">
        <f t="shared" si="3"/>
        <v>0</v>
      </c>
      <c r="G94" s="8" t="s">
        <v>13</v>
      </c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4"/>
      <c r="AA94" s="54"/>
      <c r="AB94" s="35"/>
      <c r="AD94" s="12"/>
    </row>
    <row r="95" spans="1:30" s="9" customFormat="1" ht="33" customHeight="1" x14ac:dyDescent="0.25">
      <c r="A95" s="5">
        <v>56</v>
      </c>
      <c r="B95" s="7" t="s">
        <v>6</v>
      </c>
      <c r="C95" s="8" t="s">
        <v>34</v>
      </c>
      <c r="D95" s="19">
        <v>4</v>
      </c>
      <c r="E95" s="25">
        <v>0</v>
      </c>
      <c r="F95" s="24">
        <f t="shared" si="3"/>
        <v>0</v>
      </c>
      <c r="G95" s="8" t="s">
        <v>13</v>
      </c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4"/>
      <c r="AA95" s="54"/>
      <c r="AB95" s="35"/>
      <c r="AD95" s="12"/>
    </row>
    <row r="96" spans="1:30" s="9" customFormat="1" ht="33" customHeight="1" x14ac:dyDescent="0.25">
      <c r="A96" s="5">
        <v>57</v>
      </c>
      <c r="B96" s="7" t="s">
        <v>48</v>
      </c>
      <c r="C96" s="8" t="s">
        <v>34</v>
      </c>
      <c r="D96" s="19">
        <v>72</v>
      </c>
      <c r="E96" s="25">
        <v>0</v>
      </c>
      <c r="F96" s="24">
        <f t="shared" si="3"/>
        <v>0</v>
      </c>
      <c r="G96" s="8" t="s">
        <v>13</v>
      </c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4"/>
      <c r="AA96" s="54"/>
      <c r="AB96" s="35"/>
      <c r="AD96" s="12"/>
    </row>
    <row r="97" spans="1:30" s="9" customFormat="1" ht="33" customHeight="1" x14ac:dyDescent="0.25">
      <c r="A97" s="5">
        <v>58</v>
      </c>
      <c r="B97" s="7" t="s">
        <v>16</v>
      </c>
      <c r="C97" s="8" t="s">
        <v>10</v>
      </c>
      <c r="D97" s="19">
        <v>1</v>
      </c>
      <c r="E97" s="25">
        <v>0</v>
      </c>
      <c r="F97" s="24">
        <f t="shared" si="3"/>
        <v>0</v>
      </c>
      <c r="G97" s="8" t="s">
        <v>14</v>
      </c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4"/>
      <c r="AA97" s="54"/>
      <c r="AB97" s="35"/>
      <c r="AD97" s="12"/>
    </row>
    <row r="98" spans="1:30" s="9" customFormat="1" ht="45" x14ac:dyDescent="0.25">
      <c r="A98" s="5">
        <v>59</v>
      </c>
      <c r="B98" s="7" t="s">
        <v>65</v>
      </c>
      <c r="C98" s="8" t="s">
        <v>10</v>
      </c>
      <c r="D98" s="19">
        <v>50</v>
      </c>
      <c r="E98" s="25">
        <v>0</v>
      </c>
      <c r="F98" s="24">
        <f t="shared" si="3"/>
        <v>0</v>
      </c>
      <c r="G98" s="8" t="s">
        <v>21</v>
      </c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4"/>
      <c r="AA98" s="54"/>
      <c r="AB98" s="35"/>
      <c r="AD98" s="12"/>
    </row>
    <row r="99" spans="1:30" s="9" customFormat="1" ht="33" customHeight="1" x14ac:dyDescent="0.25">
      <c r="A99" s="5">
        <v>60</v>
      </c>
      <c r="B99" s="7" t="s">
        <v>37</v>
      </c>
      <c r="C99" s="8" t="s">
        <v>10</v>
      </c>
      <c r="D99" s="19">
        <v>50</v>
      </c>
      <c r="E99" s="25">
        <v>0</v>
      </c>
      <c r="F99" s="24">
        <f t="shared" si="3"/>
        <v>0</v>
      </c>
      <c r="G99" s="8" t="s">
        <v>21</v>
      </c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4"/>
      <c r="AA99" s="54"/>
      <c r="AB99" s="35"/>
      <c r="AD99" s="12"/>
    </row>
    <row r="100" spans="1:30" s="9" customFormat="1" ht="33" customHeight="1" x14ac:dyDescent="0.25">
      <c r="A100" s="5">
        <v>61</v>
      </c>
      <c r="B100" s="7" t="s">
        <v>58</v>
      </c>
      <c r="C100" s="8" t="s">
        <v>10</v>
      </c>
      <c r="D100" s="19">
        <v>1</v>
      </c>
      <c r="E100" s="25">
        <v>0</v>
      </c>
      <c r="F100" s="24">
        <f t="shared" si="3"/>
        <v>0</v>
      </c>
      <c r="G100" s="8" t="s">
        <v>21</v>
      </c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4"/>
      <c r="AA100" s="54"/>
      <c r="AB100" s="35"/>
      <c r="AD100" s="12"/>
    </row>
    <row r="101" spans="1:30" s="9" customFormat="1" ht="33" customHeight="1" x14ac:dyDescent="0.25">
      <c r="A101" s="5">
        <v>62</v>
      </c>
      <c r="B101" s="7" t="s">
        <v>49</v>
      </c>
      <c r="C101" s="8" t="s">
        <v>10</v>
      </c>
      <c r="D101" s="19">
        <v>86</v>
      </c>
      <c r="E101" s="25">
        <v>0</v>
      </c>
      <c r="F101" s="24">
        <f t="shared" si="3"/>
        <v>0</v>
      </c>
      <c r="G101" s="8" t="s">
        <v>14</v>
      </c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4"/>
      <c r="AA101" s="54"/>
      <c r="AB101" s="35"/>
      <c r="AD101" s="12"/>
    </row>
    <row r="102" spans="1:30" ht="24.95" customHeight="1" x14ac:dyDescent="0.25">
      <c r="A102" s="103" t="s">
        <v>68</v>
      </c>
      <c r="B102" s="105"/>
      <c r="C102" s="105"/>
      <c r="D102" s="105"/>
      <c r="E102" s="105"/>
      <c r="F102" s="95">
        <f>SUM(F92:F101)</f>
        <v>0</v>
      </c>
      <c r="G102" s="90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51"/>
      <c r="AB102" s="52"/>
      <c r="AD102" s="4"/>
    </row>
    <row r="103" spans="1:30" ht="24.95" customHeight="1" x14ac:dyDescent="0.25">
      <c r="A103" s="110" t="s">
        <v>161</v>
      </c>
      <c r="B103" s="105"/>
      <c r="C103" s="105"/>
      <c r="D103" s="105"/>
      <c r="E103" s="105"/>
      <c r="F103" s="31">
        <f>F101*6%</f>
        <v>0</v>
      </c>
      <c r="G103" s="92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51"/>
      <c r="AB103" s="10"/>
      <c r="AD103" s="4"/>
    </row>
    <row r="104" spans="1:30" ht="24.95" customHeight="1" x14ac:dyDescent="0.25">
      <c r="A104" s="110" t="s">
        <v>9</v>
      </c>
      <c r="B104" s="105"/>
      <c r="C104" s="105"/>
      <c r="D104" s="105"/>
      <c r="E104" s="105"/>
      <c r="F104" s="31">
        <f>SUM(F92:F100)*24%</f>
        <v>0</v>
      </c>
      <c r="G104" s="92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50"/>
      <c r="AB104" s="10"/>
      <c r="AD104" s="4"/>
    </row>
    <row r="105" spans="1:30" ht="24.95" customHeight="1" x14ac:dyDescent="0.25">
      <c r="A105" s="103" t="s">
        <v>69</v>
      </c>
      <c r="B105" s="105"/>
      <c r="C105" s="105"/>
      <c r="D105" s="105"/>
      <c r="E105" s="105"/>
      <c r="F105" s="95">
        <f>SUM(F102:F104)</f>
        <v>0</v>
      </c>
      <c r="G105" s="90"/>
      <c r="H105" s="74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51"/>
      <c r="AB105" s="48"/>
      <c r="AD105" s="4"/>
    </row>
    <row r="106" spans="1:30" ht="24.95" customHeight="1" x14ac:dyDescent="0.25">
      <c r="A106" s="90"/>
      <c r="B106" s="90"/>
      <c r="C106" s="90"/>
      <c r="D106" s="90"/>
      <c r="E106" s="90"/>
      <c r="F106" s="90"/>
      <c r="G106" s="90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3"/>
      <c r="AB106" s="52"/>
      <c r="AD106" s="4"/>
    </row>
    <row r="107" spans="1:30" ht="24.95" customHeight="1" x14ac:dyDescent="0.25">
      <c r="A107" s="103" t="s">
        <v>75</v>
      </c>
      <c r="B107" s="105"/>
      <c r="C107" s="105"/>
      <c r="D107" s="105"/>
      <c r="E107" s="105"/>
      <c r="F107" s="95">
        <f>F84+F102</f>
        <v>0</v>
      </c>
      <c r="G107" s="90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51"/>
      <c r="AB107" s="52"/>
      <c r="AD107" s="4"/>
    </row>
    <row r="108" spans="1:30" ht="24.95" customHeight="1" x14ac:dyDescent="0.25">
      <c r="A108" s="110" t="s">
        <v>161</v>
      </c>
      <c r="B108" s="105"/>
      <c r="C108" s="105"/>
      <c r="D108" s="105"/>
      <c r="E108" s="105"/>
      <c r="F108" s="31">
        <f>F85+F103</f>
        <v>0</v>
      </c>
      <c r="G108" s="92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51"/>
      <c r="AB108" s="52"/>
      <c r="AD108" s="4"/>
    </row>
    <row r="109" spans="1:30" ht="24.95" customHeight="1" x14ac:dyDescent="0.25">
      <c r="A109" s="110" t="s">
        <v>9</v>
      </c>
      <c r="B109" s="105"/>
      <c r="C109" s="105"/>
      <c r="D109" s="105"/>
      <c r="E109" s="105"/>
      <c r="F109" s="31">
        <f>F86+F104</f>
        <v>0</v>
      </c>
      <c r="G109" s="92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50"/>
      <c r="AB109" s="52"/>
      <c r="AD109" s="4"/>
    </row>
    <row r="110" spans="1:30" ht="24.95" customHeight="1" x14ac:dyDescent="0.25">
      <c r="A110" s="103" t="s">
        <v>76</v>
      </c>
      <c r="B110" s="105"/>
      <c r="C110" s="105"/>
      <c r="D110" s="105"/>
      <c r="E110" s="105"/>
      <c r="F110" s="95">
        <f>SUM(F107:F109)</f>
        <v>0</v>
      </c>
      <c r="G110" s="90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51"/>
      <c r="AB110" s="52"/>
      <c r="AD110" s="4"/>
    </row>
    <row r="111" spans="1:30" ht="24.95" customHeight="1" x14ac:dyDescent="0.25">
      <c r="A111" s="90"/>
      <c r="B111" s="90"/>
      <c r="C111" s="90"/>
      <c r="D111" s="90"/>
      <c r="E111" s="90"/>
      <c r="F111" s="90"/>
      <c r="G111" s="90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3"/>
      <c r="AB111" s="52"/>
      <c r="AD111" s="4"/>
    </row>
    <row r="112" spans="1:30" s="9" customFormat="1" ht="24.95" customHeight="1" x14ac:dyDescent="0.25">
      <c r="A112" s="108" t="s">
        <v>77</v>
      </c>
      <c r="B112" s="109"/>
      <c r="C112" s="109"/>
      <c r="D112" s="109"/>
      <c r="E112" s="109"/>
      <c r="F112" s="109"/>
      <c r="G112" s="109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</row>
    <row r="113" spans="1:32" ht="24.95" customHeight="1" x14ac:dyDescent="0.25">
      <c r="A113" s="108" t="s">
        <v>78</v>
      </c>
      <c r="B113" s="109"/>
      <c r="C113" s="109"/>
      <c r="D113" s="109"/>
      <c r="E113" s="109"/>
      <c r="F113" s="109"/>
      <c r="G113" s="109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6"/>
      <c r="AB113" s="36"/>
      <c r="AF113" s="1" t="s">
        <v>53</v>
      </c>
    </row>
    <row r="114" spans="1:32" ht="31.5" customHeight="1" x14ac:dyDescent="0.25">
      <c r="A114" s="99" t="s">
        <v>0</v>
      </c>
      <c r="B114" s="99" t="s">
        <v>1</v>
      </c>
      <c r="C114" s="99" t="s">
        <v>2</v>
      </c>
      <c r="D114" s="99" t="s">
        <v>64</v>
      </c>
      <c r="E114" s="99" t="s">
        <v>39</v>
      </c>
      <c r="F114" s="99" t="s">
        <v>40</v>
      </c>
      <c r="G114" s="99" t="s">
        <v>11</v>
      </c>
      <c r="H114" s="94"/>
      <c r="I114" s="94"/>
      <c r="J114" s="117"/>
      <c r="K114" s="118"/>
      <c r="L114" s="118"/>
      <c r="M114" s="117"/>
      <c r="N114" s="118"/>
      <c r="O114" s="118"/>
      <c r="P114" s="117"/>
      <c r="Q114" s="118"/>
      <c r="R114" s="118"/>
      <c r="S114" s="93"/>
      <c r="T114" s="93"/>
      <c r="U114" s="93"/>
      <c r="V114" s="93"/>
      <c r="W114" s="93"/>
      <c r="X114" s="93"/>
      <c r="Y114" s="93"/>
      <c r="Z114" s="93"/>
      <c r="AA114" s="38"/>
      <c r="AB114" s="38"/>
    </row>
    <row r="115" spans="1:32" ht="43.5" customHeight="1" x14ac:dyDescent="0.25">
      <c r="A115" s="99"/>
      <c r="B115" s="99"/>
      <c r="C115" s="99"/>
      <c r="D115" s="99"/>
      <c r="E115" s="99"/>
      <c r="F115" s="99"/>
      <c r="G115" s="99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38"/>
      <c r="AB115" s="38"/>
    </row>
    <row r="116" spans="1:32" ht="33" customHeight="1" x14ac:dyDescent="0.25">
      <c r="A116" s="5">
        <v>63</v>
      </c>
      <c r="B116" s="7" t="s">
        <v>59</v>
      </c>
      <c r="C116" s="8" t="s">
        <v>10</v>
      </c>
      <c r="D116" s="19">
        <v>46</v>
      </c>
      <c r="E116" s="26">
        <v>0</v>
      </c>
      <c r="F116" s="24">
        <f>D116*E116</f>
        <v>0</v>
      </c>
      <c r="G116" s="8" t="s">
        <v>12</v>
      </c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4"/>
      <c r="AA116" s="50"/>
      <c r="AB116" s="39"/>
    </row>
    <row r="117" spans="1:32" ht="33" customHeight="1" x14ac:dyDescent="0.25">
      <c r="A117" s="5">
        <v>64</v>
      </c>
      <c r="B117" s="7" t="s">
        <v>26</v>
      </c>
      <c r="C117" s="8" t="s">
        <v>34</v>
      </c>
      <c r="D117" s="19">
        <v>64</v>
      </c>
      <c r="E117" s="26">
        <v>0</v>
      </c>
      <c r="F117" s="24">
        <f t="shared" ref="F117:F137" si="4">D117*E117</f>
        <v>0</v>
      </c>
      <c r="G117" s="8" t="s">
        <v>54</v>
      </c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4"/>
      <c r="AA117" s="50"/>
      <c r="AB117" s="39"/>
    </row>
    <row r="118" spans="1:32" ht="33" customHeight="1" x14ac:dyDescent="0.25">
      <c r="A118" s="5">
        <v>65</v>
      </c>
      <c r="B118" s="7" t="s">
        <v>47</v>
      </c>
      <c r="C118" s="8" t="s">
        <v>34</v>
      </c>
      <c r="D118" s="19">
        <v>16</v>
      </c>
      <c r="E118" s="26">
        <v>0</v>
      </c>
      <c r="F118" s="24">
        <f t="shared" si="4"/>
        <v>0</v>
      </c>
      <c r="G118" s="8" t="s">
        <v>13</v>
      </c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4"/>
      <c r="AA118" s="50"/>
      <c r="AB118" s="39"/>
    </row>
    <row r="119" spans="1:32" ht="33" customHeight="1" x14ac:dyDescent="0.25">
      <c r="A119" s="5">
        <v>66</v>
      </c>
      <c r="B119" s="7" t="s">
        <v>27</v>
      </c>
      <c r="C119" s="8" t="s">
        <v>34</v>
      </c>
      <c r="D119" s="19">
        <v>93</v>
      </c>
      <c r="E119" s="26">
        <v>0</v>
      </c>
      <c r="F119" s="24">
        <f t="shared" si="4"/>
        <v>0</v>
      </c>
      <c r="G119" s="8" t="s">
        <v>13</v>
      </c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4"/>
      <c r="AA119" s="50"/>
      <c r="AB119" s="39"/>
    </row>
    <row r="120" spans="1:32" ht="33" customHeight="1" x14ac:dyDescent="0.25">
      <c r="A120" s="5">
        <v>67</v>
      </c>
      <c r="B120" s="7" t="s">
        <v>6</v>
      </c>
      <c r="C120" s="8" t="s">
        <v>34</v>
      </c>
      <c r="D120" s="19">
        <v>154</v>
      </c>
      <c r="E120" s="26">
        <v>0</v>
      </c>
      <c r="F120" s="24">
        <f t="shared" si="4"/>
        <v>0</v>
      </c>
      <c r="G120" s="8" t="s">
        <v>13</v>
      </c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4"/>
      <c r="AA120" s="50"/>
      <c r="AB120" s="39"/>
    </row>
    <row r="121" spans="1:32" ht="33" customHeight="1" x14ac:dyDescent="0.25">
      <c r="A121" s="5">
        <v>68</v>
      </c>
      <c r="B121" s="16" t="s">
        <v>130</v>
      </c>
      <c r="C121" s="8" t="s">
        <v>34</v>
      </c>
      <c r="D121" s="19">
        <v>90</v>
      </c>
      <c r="E121" s="26">
        <v>0</v>
      </c>
      <c r="F121" s="24">
        <f t="shared" si="4"/>
        <v>0</v>
      </c>
      <c r="G121" s="8" t="s">
        <v>13</v>
      </c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4"/>
      <c r="AA121" s="50"/>
      <c r="AB121" s="39"/>
    </row>
    <row r="122" spans="1:32" ht="33" customHeight="1" x14ac:dyDescent="0.25">
      <c r="A122" s="5">
        <v>69</v>
      </c>
      <c r="B122" s="7" t="s">
        <v>16</v>
      </c>
      <c r="C122" s="8" t="s">
        <v>10</v>
      </c>
      <c r="D122" s="19">
        <v>8</v>
      </c>
      <c r="E122" s="26">
        <v>0</v>
      </c>
      <c r="F122" s="24">
        <f t="shared" si="4"/>
        <v>0</v>
      </c>
      <c r="G122" s="8" t="s">
        <v>14</v>
      </c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4"/>
      <c r="AA122" s="50"/>
      <c r="AB122" s="39"/>
    </row>
    <row r="123" spans="1:32" ht="33" customHeight="1" x14ac:dyDescent="0.25">
      <c r="A123" s="5">
        <v>70</v>
      </c>
      <c r="B123" s="7" t="s">
        <v>50</v>
      </c>
      <c r="C123" s="8" t="s">
        <v>10</v>
      </c>
      <c r="D123" s="19">
        <v>2</v>
      </c>
      <c r="E123" s="26">
        <v>0</v>
      </c>
      <c r="F123" s="24">
        <f t="shared" si="4"/>
        <v>0</v>
      </c>
      <c r="G123" s="8" t="s">
        <v>14</v>
      </c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4"/>
      <c r="AA123" s="50"/>
      <c r="AB123" s="39"/>
    </row>
    <row r="124" spans="1:32" ht="33" customHeight="1" x14ac:dyDescent="0.25">
      <c r="A124" s="5">
        <v>71</v>
      </c>
      <c r="B124" s="7" t="s">
        <v>4</v>
      </c>
      <c r="C124" s="84" t="s">
        <v>10</v>
      </c>
      <c r="D124" s="19">
        <v>32</v>
      </c>
      <c r="E124" s="26">
        <v>0</v>
      </c>
      <c r="F124" s="24">
        <f t="shared" si="4"/>
        <v>0</v>
      </c>
      <c r="G124" s="8" t="s">
        <v>14</v>
      </c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4"/>
      <c r="AA124" s="50"/>
      <c r="AB124" s="39"/>
    </row>
    <row r="125" spans="1:32" ht="33" customHeight="1" x14ac:dyDescent="0.25">
      <c r="A125" s="5">
        <v>72</v>
      </c>
      <c r="B125" s="7" t="s">
        <v>15</v>
      </c>
      <c r="C125" s="8" t="s">
        <v>10</v>
      </c>
      <c r="D125" s="19">
        <v>122</v>
      </c>
      <c r="E125" s="26">
        <v>0</v>
      </c>
      <c r="F125" s="24">
        <f t="shared" si="4"/>
        <v>0</v>
      </c>
      <c r="G125" s="8" t="s">
        <v>21</v>
      </c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4"/>
      <c r="AA125" s="50"/>
      <c r="AB125" s="39"/>
    </row>
    <row r="126" spans="1:32" ht="42" customHeight="1" x14ac:dyDescent="0.25">
      <c r="A126" s="5">
        <v>73</v>
      </c>
      <c r="B126" s="7" t="s">
        <v>33</v>
      </c>
      <c r="C126" s="8" t="s">
        <v>10</v>
      </c>
      <c r="D126" s="19">
        <v>20</v>
      </c>
      <c r="E126" s="26">
        <v>0</v>
      </c>
      <c r="F126" s="24">
        <f t="shared" si="4"/>
        <v>0</v>
      </c>
      <c r="G126" s="8" t="s">
        <v>55</v>
      </c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4"/>
      <c r="AA126" s="50"/>
      <c r="AB126" s="39"/>
    </row>
    <row r="127" spans="1:32" ht="42" customHeight="1" x14ac:dyDescent="0.25">
      <c r="A127" s="5">
        <v>74</v>
      </c>
      <c r="B127" s="7" t="s">
        <v>120</v>
      </c>
      <c r="C127" s="8" t="s">
        <v>10</v>
      </c>
      <c r="D127" s="19">
        <v>10</v>
      </c>
      <c r="E127" s="26">
        <v>0</v>
      </c>
      <c r="F127" s="24">
        <f t="shared" si="4"/>
        <v>0</v>
      </c>
      <c r="G127" s="8" t="s">
        <v>14</v>
      </c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4"/>
      <c r="AA127" s="50"/>
      <c r="AB127" s="39"/>
    </row>
    <row r="128" spans="1:32" ht="45" x14ac:dyDescent="0.25">
      <c r="A128" s="5">
        <v>75</v>
      </c>
      <c r="B128" s="7" t="s">
        <v>121</v>
      </c>
      <c r="C128" s="8" t="s">
        <v>10</v>
      </c>
      <c r="D128" s="19">
        <v>4</v>
      </c>
      <c r="E128" s="26">
        <v>0</v>
      </c>
      <c r="F128" s="24">
        <f t="shared" si="4"/>
        <v>0</v>
      </c>
      <c r="G128" s="8" t="s">
        <v>14</v>
      </c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4"/>
      <c r="AA128" s="50"/>
      <c r="AB128" s="39"/>
    </row>
    <row r="129" spans="1:28" ht="42" customHeight="1" x14ac:dyDescent="0.25">
      <c r="A129" s="5">
        <v>76</v>
      </c>
      <c r="B129" s="7" t="s">
        <v>65</v>
      </c>
      <c r="C129" s="8" t="s">
        <v>10</v>
      </c>
      <c r="D129" s="19">
        <v>94</v>
      </c>
      <c r="E129" s="26">
        <v>0</v>
      </c>
      <c r="F129" s="24">
        <f t="shared" si="4"/>
        <v>0</v>
      </c>
      <c r="G129" s="8" t="s">
        <v>21</v>
      </c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4"/>
      <c r="AA129" s="50"/>
      <c r="AB129" s="39"/>
    </row>
    <row r="130" spans="1:28" ht="33" customHeight="1" x14ac:dyDescent="0.25">
      <c r="A130" s="5">
        <v>77</v>
      </c>
      <c r="B130" s="7" t="s">
        <v>43</v>
      </c>
      <c r="C130" s="8" t="s">
        <v>10</v>
      </c>
      <c r="D130" s="19">
        <v>5</v>
      </c>
      <c r="E130" s="26">
        <v>0</v>
      </c>
      <c r="F130" s="24">
        <f t="shared" si="4"/>
        <v>0</v>
      </c>
      <c r="G130" s="8" t="s">
        <v>56</v>
      </c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4"/>
      <c r="AA130" s="50"/>
      <c r="AB130" s="39"/>
    </row>
    <row r="131" spans="1:28" ht="42" customHeight="1" x14ac:dyDescent="0.25">
      <c r="A131" s="5">
        <v>78</v>
      </c>
      <c r="B131" s="7" t="s">
        <v>38</v>
      </c>
      <c r="C131" s="8" t="s">
        <v>35</v>
      </c>
      <c r="D131" s="19">
        <v>5</v>
      </c>
      <c r="E131" s="26">
        <v>0</v>
      </c>
      <c r="F131" s="24">
        <f t="shared" si="4"/>
        <v>0</v>
      </c>
      <c r="G131" s="8" t="s">
        <v>56</v>
      </c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4"/>
      <c r="AA131" s="50"/>
      <c r="AB131" s="39"/>
    </row>
    <row r="132" spans="1:28" ht="33" customHeight="1" x14ac:dyDescent="0.25">
      <c r="A132" s="5">
        <v>79</v>
      </c>
      <c r="B132" s="7" t="s">
        <v>37</v>
      </c>
      <c r="C132" s="8" t="s">
        <v>10</v>
      </c>
      <c r="D132" s="19">
        <v>64</v>
      </c>
      <c r="E132" s="26">
        <v>0</v>
      </c>
      <c r="F132" s="24">
        <f t="shared" si="4"/>
        <v>0</v>
      </c>
      <c r="G132" s="8" t="s">
        <v>21</v>
      </c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4"/>
      <c r="AA132" s="50"/>
      <c r="AB132" s="39"/>
    </row>
    <row r="133" spans="1:28" ht="33" customHeight="1" x14ac:dyDescent="0.25">
      <c r="A133" s="5">
        <v>80</v>
      </c>
      <c r="B133" s="7" t="s">
        <v>17</v>
      </c>
      <c r="C133" s="84" t="s">
        <v>10</v>
      </c>
      <c r="D133" s="19">
        <v>200</v>
      </c>
      <c r="E133" s="26">
        <v>0</v>
      </c>
      <c r="F133" s="24">
        <f t="shared" si="4"/>
        <v>0</v>
      </c>
      <c r="G133" s="8" t="s">
        <v>56</v>
      </c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4"/>
      <c r="AA133" s="50"/>
      <c r="AB133" s="39"/>
    </row>
    <row r="134" spans="1:28" ht="36.75" customHeight="1" x14ac:dyDescent="0.25">
      <c r="A134" s="5">
        <v>81</v>
      </c>
      <c r="B134" s="7" t="s">
        <v>58</v>
      </c>
      <c r="C134" s="8" t="s">
        <v>10</v>
      </c>
      <c r="D134" s="19">
        <v>4</v>
      </c>
      <c r="E134" s="26">
        <v>0</v>
      </c>
      <c r="F134" s="24">
        <f t="shared" si="4"/>
        <v>0</v>
      </c>
      <c r="G134" s="8" t="s">
        <v>21</v>
      </c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4"/>
      <c r="AA134" s="50"/>
      <c r="AB134" s="39"/>
    </row>
    <row r="135" spans="1:28" ht="33" customHeight="1" x14ac:dyDescent="0.25">
      <c r="A135" s="5">
        <v>82</v>
      </c>
      <c r="B135" s="7" t="s">
        <v>23</v>
      </c>
      <c r="C135" s="8" t="s">
        <v>10</v>
      </c>
      <c r="D135" s="19">
        <v>4</v>
      </c>
      <c r="E135" s="26">
        <v>0</v>
      </c>
      <c r="F135" s="24">
        <f t="shared" si="4"/>
        <v>0</v>
      </c>
      <c r="G135" s="8" t="s">
        <v>14</v>
      </c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4"/>
      <c r="AA135" s="50"/>
      <c r="AB135" s="39"/>
    </row>
    <row r="136" spans="1:28" s="9" customFormat="1" ht="42" customHeight="1" x14ac:dyDescent="0.25">
      <c r="A136" s="5">
        <v>83</v>
      </c>
      <c r="B136" s="7" t="s">
        <v>60</v>
      </c>
      <c r="C136" s="8" t="s">
        <v>36</v>
      </c>
      <c r="D136" s="19">
        <v>16</v>
      </c>
      <c r="E136" s="26">
        <v>0</v>
      </c>
      <c r="F136" s="24">
        <f t="shared" si="4"/>
        <v>0</v>
      </c>
      <c r="G136" s="8" t="s">
        <v>32</v>
      </c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4"/>
      <c r="AA136" s="54"/>
      <c r="AB136" s="35"/>
    </row>
    <row r="137" spans="1:28" s="9" customFormat="1" ht="42" customHeight="1" x14ac:dyDescent="0.25">
      <c r="A137" s="5">
        <v>84</v>
      </c>
      <c r="B137" s="7" t="s">
        <v>152</v>
      </c>
      <c r="C137" s="8" t="s">
        <v>10</v>
      </c>
      <c r="D137" s="19">
        <v>24</v>
      </c>
      <c r="E137" s="26">
        <v>0</v>
      </c>
      <c r="F137" s="24">
        <f t="shared" si="4"/>
        <v>0</v>
      </c>
      <c r="G137" s="8" t="s">
        <v>14</v>
      </c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4"/>
      <c r="AA137" s="54"/>
      <c r="AB137" s="35"/>
    </row>
    <row r="138" spans="1:28" ht="21.95" customHeight="1" x14ac:dyDescent="0.25">
      <c r="A138" s="103" t="s">
        <v>66</v>
      </c>
      <c r="B138" s="105"/>
      <c r="C138" s="105"/>
      <c r="D138" s="105"/>
      <c r="E138" s="105"/>
      <c r="F138" s="95">
        <f>SUM(F116:F137)</f>
        <v>0</v>
      </c>
      <c r="G138" s="90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21"/>
      <c r="AB138" s="10"/>
    </row>
    <row r="139" spans="1:28" ht="21.95" customHeight="1" x14ac:dyDescent="0.25">
      <c r="A139" s="110" t="s">
        <v>161</v>
      </c>
      <c r="B139" s="105"/>
      <c r="C139" s="105"/>
      <c r="D139" s="105"/>
      <c r="E139" s="105"/>
      <c r="F139" s="31">
        <f>F136*6%</f>
        <v>0</v>
      </c>
      <c r="G139" s="92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21"/>
      <c r="AB139" s="10"/>
    </row>
    <row r="140" spans="1:28" ht="21.95" customHeight="1" x14ac:dyDescent="0.25">
      <c r="A140" s="110" t="s">
        <v>9</v>
      </c>
      <c r="B140" s="105"/>
      <c r="C140" s="105"/>
      <c r="D140" s="105"/>
      <c r="E140" s="105"/>
      <c r="F140" s="31">
        <f>SUM(F116+F117+F118+F119+F120+F121+F122+F123+F124+F125+F126+F127+F128+F129+F130+F131+F132+F133+F134+F135+F137)*24%</f>
        <v>0</v>
      </c>
      <c r="G140" s="92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21"/>
      <c r="AB140" s="10"/>
    </row>
    <row r="141" spans="1:28" ht="21.95" customHeight="1" x14ac:dyDescent="0.25">
      <c r="A141" s="103" t="s">
        <v>67</v>
      </c>
      <c r="B141" s="105"/>
      <c r="C141" s="105"/>
      <c r="D141" s="105"/>
      <c r="E141" s="105"/>
      <c r="F141" s="95">
        <f>SUM(F138:F140)</f>
        <v>0</v>
      </c>
      <c r="G141" s="90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21"/>
      <c r="AB141" s="10"/>
    </row>
    <row r="142" spans="1:28" ht="21.95" customHeight="1" x14ac:dyDescent="0.25">
      <c r="A142" s="90"/>
      <c r="B142" s="90"/>
      <c r="C142" s="90"/>
      <c r="D142" s="90"/>
      <c r="E142" s="90"/>
      <c r="F142" s="90"/>
      <c r="G142" s="90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2"/>
      <c r="AB142" s="10"/>
    </row>
    <row r="143" spans="1:28" s="9" customFormat="1" ht="24.95" customHeight="1" x14ac:dyDescent="0.25">
      <c r="A143" s="108" t="s">
        <v>133</v>
      </c>
      <c r="B143" s="109"/>
      <c r="C143" s="109"/>
      <c r="D143" s="109"/>
      <c r="E143" s="109"/>
      <c r="F143" s="109"/>
      <c r="G143" s="109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</row>
    <row r="144" spans="1:28" ht="30" x14ac:dyDescent="0.25">
      <c r="A144" s="99" t="s">
        <v>0</v>
      </c>
      <c r="B144" s="99" t="s">
        <v>1</v>
      </c>
      <c r="C144" s="99" t="s">
        <v>2</v>
      </c>
      <c r="D144" s="99" t="s">
        <v>64</v>
      </c>
      <c r="E144" s="99" t="s">
        <v>39</v>
      </c>
      <c r="F144" s="99" t="s">
        <v>40</v>
      </c>
      <c r="G144" s="99" t="s">
        <v>11</v>
      </c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38"/>
      <c r="AB144" s="38"/>
    </row>
    <row r="145" spans="1:28" x14ac:dyDescent="0.25">
      <c r="A145" s="99"/>
      <c r="B145" s="99"/>
      <c r="C145" s="99"/>
      <c r="D145" s="99"/>
      <c r="E145" s="99"/>
      <c r="F145" s="99"/>
      <c r="G145" s="99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38"/>
      <c r="AB145" s="38"/>
    </row>
    <row r="146" spans="1:28" ht="33" customHeight="1" x14ac:dyDescent="0.25">
      <c r="A146" s="5">
        <v>85</v>
      </c>
      <c r="B146" s="16" t="s">
        <v>59</v>
      </c>
      <c r="C146" s="8" t="s">
        <v>10</v>
      </c>
      <c r="D146" s="19">
        <v>30</v>
      </c>
      <c r="E146" s="26">
        <v>0</v>
      </c>
      <c r="F146" s="24">
        <f>D146*E146</f>
        <v>0</v>
      </c>
      <c r="G146" s="8" t="s">
        <v>12</v>
      </c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4"/>
      <c r="AA146" s="50"/>
      <c r="AB146" s="39"/>
    </row>
    <row r="147" spans="1:28" ht="33" customHeight="1" x14ac:dyDescent="0.25">
      <c r="A147" s="5">
        <v>86</v>
      </c>
      <c r="B147" s="7" t="s">
        <v>26</v>
      </c>
      <c r="C147" s="8" t="s">
        <v>34</v>
      </c>
      <c r="D147" s="19">
        <v>50</v>
      </c>
      <c r="E147" s="26">
        <v>0</v>
      </c>
      <c r="F147" s="24">
        <f t="shared" ref="F147:F158" si="5">D147*E147</f>
        <v>0</v>
      </c>
      <c r="G147" s="8" t="s">
        <v>54</v>
      </c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4"/>
      <c r="AA147" s="50"/>
      <c r="AB147" s="39"/>
    </row>
    <row r="148" spans="1:28" ht="33" customHeight="1" x14ac:dyDescent="0.25">
      <c r="A148" s="5">
        <v>87</v>
      </c>
      <c r="B148" s="7" t="s">
        <v>27</v>
      </c>
      <c r="C148" s="8" t="s">
        <v>34</v>
      </c>
      <c r="D148" s="19">
        <v>75</v>
      </c>
      <c r="E148" s="26">
        <v>0</v>
      </c>
      <c r="F148" s="24">
        <f t="shared" si="5"/>
        <v>0</v>
      </c>
      <c r="G148" s="8" t="s">
        <v>13</v>
      </c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4"/>
      <c r="AA148" s="50"/>
      <c r="AB148" s="39"/>
    </row>
    <row r="149" spans="1:28" ht="33" customHeight="1" x14ac:dyDescent="0.25">
      <c r="A149" s="5">
        <v>88</v>
      </c>
      <c r="B149" s="7" t="s">
        <v>6</v>
      </c>
      <c r="C149" s="8" t="s">
        <v>34</v>
      </c>
      <c r="D149" s="19">
        <v>125</v>
      </c>
      <c r="E149" s="26">
        <v>0</v>
      </c>
      <c r="F149" s="24">
        <f t="shared" si="5"/>
        <v>0</v>
      </c>
      <c r="G149" s="8" t="s">
        <v>13</v>
      </c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4"/>
      <c r="AA149" s="50"/>
      <c r="AB149" s="39"/>
    </row>
    <row r="150" spans="1:28" ht="33" customHeight="1" x14ac:dyDescent="0.25">
      <c r="A150" s="5">
        <v>89</v>
      </c>
      <c r="B150" s="7" t="s">
        <v>16</v>
      </c>
      <c r="C150" s="8" t="s">
        <v>10</v>
      </c>
      <c r="D150" s="19">
        <v>15</v>
      </c>
      <c r="E150" s="26">
        <v>0</v>
      </c>
      <c r="F150" s="24">
        <f t="shared" si="5"/>
        <v>0</v>
      </c>
      <c r="G150" s="8" t="s">
        <v>14</v>
      </c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4"/>
      <c r="AA150" s="50"/>
      <c r="AB150" s="39"/>
    </row>
    <row r="151" spans="1:28" ht="33" customHeight="1" x14ac:dyDescent="0.25">
      <c r="A151" s="5">
        <v>90</v>
      </c>
      <c r="B151" s="7" t="s">
        <v>4</v>
      </c>
      <c r="C151" s="84" t="s">
        <v>10</v>
      </c>
      <c r="D151" s="19">
        <v>25</v>
      </c>
      <c r="E151" s="26">
        <v>0</v>
      </c>
      <c r="F151" s="24">
        <f t="shared" si="5"/>
        <v>0</v>
      </c>
      <c r="G151" s="8" t="s">
        <v>14</v>
      </c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4"/>
      <c r="AA151" s="50"/>
      <c r="AB151" s="39"/>
    </row>
    <row r="152" spans="1:28" ht="33" customHeight="1" x14ac:dyDescent="0.25">
      <c r="A152" s="5">
        <v>91</v>
      </c>
      <c r="B152" s="7" t="s">
        <v>15</v>
      </c>
      <c r="C152" s="8" t="s">
        <v>10</v>
      </c>
      <c r="D152" s="19">
        <v>25</v>
      </c>
      <c r="E152" s="26">
        <v>0</v>
      </c>
      <c r="F152" s="24">
        <f t="shared" si="5"/>
        <v>0</v>
      </c>
      <c r="G152" s="8" t="s">
        <v>21</v>
      </c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4"/>
      <c r="AA152" s="50"/>
      <c r="AB152" s="39"/>
    </row>
    <row r="153" spans="1:28" ht="33" customHeight="1" x14ac:dyDescent="0.25">
      <c r="A153" s="5">
        <v>92</v>
      </c>
      <c r="B153" s="7" t="s">
        <v>120</v>
      </c>
      <c r="C153" s="8" t="s">
        <v>10</v>
      </c>
      <c r="D153" s="19">
        <v>10</v>
      </c>
      <c r="E153" s="26">
        <v>0</v>
      </c>
      <c r="F153" s="24">
        <f t="shared" si="5"/>
        <v>0</v>
      </c>
      <c r="G153" s="8" t="s">
        <v>14</v>
      </c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4"/>
      <c r="AA153" s="50"/>
      <c r="AB153" s="39"/>
    </row>
    <row r="154" spans="1:28" ht="45" x14ac:dyDescent="0.25">
      <c r="A154" s="5">
        <v>93</v>
      </c>
      <c r="B154" s="7" t="s">
        <v>65</v>
      </c>
      <c r="C154" s="8" t="s">
        <v>10</v>
      </c>
      <c r="D154" s="19">
        <v>75</v>
      </c>
      <c r="E154" s="26">
        <v>0</v>
      </c>
      <c r="F154" s="24">
        <f t="shared" si="5"/>
        <v>0</v>
      </c>
      <c r="G154" s="8" t="s">
        <v>21</v>
      </c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4"/>
      <c r="AA154" s="50"/>
      <c r="AB154" s="39"/>
    </row>
    <row r="155" spans="1:28" ht="33" customHeight="1" x14ac:dyDescent="0.25">
      <c r="A155" s="5">
        <v>94</v>
      </c>
      <c r="B155" s="7" t="s">
        <v>43</v>
      </c>
      <c r="C155" s="8" t="s">
        <v>10</v>
      </c>
      <c r="D155" s="19">
        <v>15</v>
      </c>
      <c r="E155" s="26">
        <v>0</v>
      </c>
      <c r="F155" s="24">
        <f t="shared" si="5"/>
        <v>0</v>
      </c>
      <c r="G155" s="8" t="s">
        <v>56</v>
      </c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4"/>
      <c r="AA155" s="50"/>
      <c r="AB155" s="39"/>
    </row>
    <row r="156" spans="1:28" ht="33" customHeight="1" x14ac:dyDescent="0.25">
      <c r="A156" s="5">
        <v>95</v>
      </c>
      <c r="B156" s="7" t="s">
        <v>38</v>
      </c>
      <c r="C156" s="8" t="s">
        <v>35</v>
      </c>
      <c r="D156" s="19">
        <v>15</v>
      </c>
      <c r="E156" s="26">
        <v>0</v>
      </c>
      <c r="F156" s="24">
        <f t="shared" si="5"/>
        <v>0</v>
      </c>
      <c r="G156" s="8" t="s">
        <v>56</v>
      </c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4"/>
      <c r="AA156" s="50"/>
      <c r="AB156" s="39"/>
    </row>
    <row r="157" spans="1:28" ht="33" customHeight="1" x14ac:dyDescent="0.25">
      <c r="A157" s="5">
        <v>96</v>
      </c>
      <c r="B157" s="7" t="s">
        <v>37</v>
      </c>
      <c r="C157" s="8" t="s">
        <v>10</v>
      </c>
      <c r="D157" s="19">
        <v>50</v>
      </c>
      <c r="E157" s="26">
        <v>0</v>
      </c>
      <c r="F157" s="24">
        <f t="shared" si="5"/>
        <v>0</v>
      </c>
      <c r="G157" s="8" t="s">
        <v>21</v>
      </c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4"/>
      <c r="AA157" s="50"/>
      <c r="AB157" s="39"/>
    </row>
    <row r="158" spans="1:28" s="10" customFormat="1" ht="26.25" customHeight="1" x14ac:dyDescent="0.25">
      <c r="A158" s="5">
        <v>97</v>
      </c>
      <c r="B158" s="7" t="s">
        <v>48</v>
      </c>
      <c r="C158" s="8" t="s">
        <v>34</v>
      </c>
      <c r="D158" s="19">
        <v>75</v>
      </c>
      <c r="E158" s="26">
        <v>0</v>
      </c>
      <c r="F158" s="24">
        <f t="shared" si="5"/>
        <v>0</v>
      </c>
      <c r="G158" s="8" t="s">
        <v>13</v>
      </c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4"/>
      <c r="AA158" s="50"/>
      <c r="AB158" s="39"/>
    </row>
    <row r="159" spans="1:28" ht="21.95" customHeight="1" x14ac:dyDescent="0.25">
      <c r="A159" s="103" t="s">
        <v>68</v>
      </c>
      <c r="B159" s="105"/>
      <c r="C159" s="105"/>
      <c r="D159" s="105"/>
      <c r="E159" s="105"/>
      <c r="F159" s="95">
        <f>SUM(F146:F158)</f>
        <v>0</v>
      </c>
      <c r="G159" s="90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21"/>
      <c r="AB159" s="10"/>
    </row>
    <row r="160" spans="1:28" ht="21.95" customHeight="1" x14ac:dyDescent="0.25">
      <c r="A160" s="110" t="s">
        <v>9</v>
      </c>
      <c r="B160" s="105"/>
      <c r="C160" s="105"/>
      <c r="D160" s="105"/>
      <c r="E160" s="105"/>
      <c r="F160" s="31">
        <f>F159*24%</f>
        <v>0</v>
      </c>
      <c r="G160" s="92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21"/>
      <c r="AB160" s="10"/>
    </row>
    <row r="161" spans="1:28" ht="21.95" customHeight="1" x14ac:dyDescent="0.25">
      <c r="A161" s="103" t="s">
        <v>69</v>
      </c>
      <c r="B161" s="105"/>
      <c r="C161" s="105"/>
      <c r="D161" s="105"/>
      <c r="E161" s="105"/>
      <c r="F161" s="95">
        <f>SUM(F159:F160)</f>
        <v>0</v>
      </c>
      <c r="G161" s="90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21"/>
      <c r="AB161" s="10"/>
    </row>
    <row r="162" spans="1:28" ht="21.95" customHeight="1" x14ac:dyDescent="0.25">
      <c r="A162" s="90"/>
      <c r="B162" s="90"/>
      <c r="C162" s="90"/>
      <c r="D162" s="90"/>
      <c r="E162" s="90"/>
      <c r="F162" s="90"/>
      <c r="G162" s="90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2"/>
      <c r="AB162" s="10"/>
    </row>
    <row r="163" spans="1:28" ht="21.95" customHeight="1" x14ac:dyDescent="0.25">
      <c r="A163" s="103" t="s">
        <v>79</v>
      </c>
      <c r="B163" s="105"/>
      <c r="C163" s="105"/>
      <c r="D163" s="105"/>
      <c r="E163" s="105"/>
      <c r="F163" s="95">
        <f>F138+F159</f>
        <v>0</v>
      </c>
      <c r="G163" s="90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51"/>
      <c r="AB163" s="10"/>
    </row>
    <row r="164" spans="1:28" ht="21.95" customHeight="1" x14ac:dyDescent="0.25">
      <c r="A164" s="110" t="s">
        <v>161</v>
      </c>
      <c r="B164" s="105"/>
      <c r="C164" s="105"/>
      <c r="D164" s="105"/>
      <c r="E164" s="105"/>
      <c r="F164" s="31">
        <f>F139</f>
        <v>0</v>
      </c>
      <c r="G164" s="92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51"/>
      <c r="AB164" s="10"/>
    </row>
    <row r="165" spans="1:28" ht="21.95" customHeight="1" x14ac:dyDescent="0.25">
      <c r="A165" s="110" t="s">
        <v>9</v>
      </c>
      <c r="B165" s="105"/>
      <c r="C165" s="105"/>
      <c r="D165" s="105"/>
      <c r="E165" s="105"/>
      <c r="F165" s="31">
        <f>F140+F160</f>
        <v>0</v>
      </c>
      <c r="G165" s="92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51"/>
      <c r="AB165" s="10"/>
    </row>
    <row r="166" spans="1:28" ht="21.95" customHeight="1" x14ac:dyDescent="0.25">
      <c r="A166" s="103" t="s">
        <v>80</v>
      </c>
      <c r="B166" s="105"/>
      <c r="C166" s="105"/>
      <c r="D166" s="105"/>
      <c r="E166" s="105"/>
      <c r="F166" s="95">
        <f>SUM(F163:F165)</f>
        <v>0</v>
      </c>
      <c r="G166" s="90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51"/>
      <c r="AB166" s="52"/>
    </row>
    <row r="167" spans="1:28" ht="21.95" customHeight="1" x14ac:dyDescent="0.25">
      <c r="A167" s="90" t="s">
        <v>53</v>
      </c>
      <c r="B167" s="90"/>
      <c r="C167" s="90"/>
      <c r="D167" s="90"/>
      <c r="E167" s="90"/>
      <c r="F167" s="90"/>
      <c r="G167" s="90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21"/>
      <c r="AB167" s="10"/>
    </row>
    <row r="168" spans="1:28" ht="21.95" customHeight="1" x14ac:dyDescent="0.25">
      <c r="A168" s="103" t="s">
        <v>24</v>
      </c>
      <c r="B168" s="105"/>
      <c r="C168" s="105"/>
      <c r="D168" s="105"/>
      <c r="E168" s="105"/>
      <c r="F168" s="95">
        <f>F62+F107+F163</f>
        <v>0</v>
      </c>
      <c r="G168" s="90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51"/>
      <c r="AB168" s="10"/>
    </row>
    <row r="169" spans="1:28" ht="21.95" customHeight="1" x14ac:dyDescent="0.25">
      <c r="A169" s="110" t="s">
        <v>161</v>
      </c>
      <c r="B169" s="105"/>
      <c r="C169" s="105"/>
      <c r="D169" s="105"/>
      <c r="E169" s="105"/>
      <c r="F169" s="31">
        <f>F63+F108+F164</f>
        <v>0</v>
      </c>
      <c r="G169" s="92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51"/>
      <c r="AB169" s="10"/>
    </row>
    <row r="170" spans="1:28" ht="21.95" customHeight="1" x14ac:dyDescent="0.25">
      <c r="A170" s="110" t="s">
        <v>9</v>
      </c>
      <c r="B170" s="105"/>
      <c r="C170" s="105"/>
      <c r="D170" s="105"/>
      <c r="E170" s="105"/>
      <c r="F170" s="31">
        <f>F64+F109+F165</f>
        <v>0</v>
      </c>
      <c r="G170" s="92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51"/>
      <c r="AB170" s="10"/>
    </row>
    <row r="171" spans="1:28" ht="21.95" customHeight="1" x14ac:dyDescent="0.25">
      <c r="A171" s="103" t="s">
        <v>81</v>
      </c>
      <c r="B171" s="105"/>
      <c r="C171" s="105"/>
      <c r="D171" s="105"/>
      <c r="E171" s="105"/>
      <c r="F171" s="95">
        <f>SUM(F168:F170)</f>
        <v>0</v>
      </c>
      <c r="G171" s="90"/>
      <c r="H171" s="74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51"/>
      <c r="AB171" s="52"/>
    </row>
    <row r="172" spans="1:28" ht="21.95" customHeight="1" x14ac:dyDescent="0.25">
      <c r="A172" s="90"/>
      <c r="B172" s="90"/>
      <c r="C172" s="90"/>
      <c r="D172" s="90"/>
      <c r="E172" s="90"/>
      <c r="F172" s="90"/>
      <c r="G172" s="90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2"/>
      <c r="AB172" s="10"/>
    </row>
    <row r="173" spans="1:28" s="9" customFormat="1" ht="24.95" customHeight="1" x14ac:dyDescent="0.25">
      <c r="A173" s="108" t="s">
        <v>82</v>
      </c>
      <c r="B173" s="109"/>
      <c r="C173" s="109"/>
      <c r="D173" s="109"/>
      <c r="E173" s="109"/>
      <c r="F173" s="109"/>
      <c r="G173" s="109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</row>
    <row r="174" spans="1:28" ht="24.95" customHeight="1" x14ac:dyDescent="0.25">
      <c r="A174" s="108" t="s">
        <v>141</v>
      </c>
      <c r="B174" s="109"/>
      <c r="C174" s="109"/>
      <c r="D174" s="109"/>
      <c r="E174" s="109"/>
      <c r="F174" s="109"/>
      <c r="G174" s="109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6"/>
      <c r="AB174" s="36"/>
    </row>
    <row r="175" spans="1:28" ht="30" x14ac:dyDescent="0.25">
      <c r="A175" s="99" t="s">
        <v>0</v>
      </c>
      <c r="B175" s="99" t="s">
        <v>1</v>
      </c>
      <c r="C175" s="99" t="s">
        <v>2</v>
      </c>
      <c r="D175" s="99" t="s">
        <v>64</v>
      </c>
      <c r="E175" s="99" t="s">
        <v>39</v>
      </c>
      <c r="F175" s="99" t="s">
        <v>40</v>
      </c>
      <c r="G175" s="99" t="s">
        <v>11</v>
      </c>
      <c r="H175" s="94"/>
      <c r="I175" s="94"/>
      <c r="J175" s="117"/>
      <c r="K175" s="118"/>
      <c r="L175" s="118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38"/>
      <c r="AB175" s="38"/>
    </row>
    <row r="176" spans="1:28" x14ac:dyDescent="0.25">
      <c r="A176" s="99"/>
      <c r="B176" s="99"/>
      <c r="C176" s="99"/>
      <c r="D176" s="99"/>
      <c r="E176" s="99"/>
      <c r="F176" s="99"/>
      <c r="G176" s="99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38"/>
      <c r="AB176" s="38"/>
    </row>
    <row r="177" spans="1:28" ht="33" customHeight="1" x14ac:dyDescent="0.25">
      <c r="A177" s="6">
        <v>98</v>
      </c>
      <c r="B177" s="7" t="s">
        <v>59</v>
      </c>
      <c r="C177" s="8" t="s">
        <v>10</v>
      </c>
      <c r="D177" s="19">
        <v>4</v>
      </c>
      <c r="E177" s="26">
        <v>0</v>
      </c>
      <c r="F177" s="24">
        <f>D177*E177</f>
        <v>0</v>
      </c>
      <c r="G177" s="8" t="s">
        <v>12</v>
      </c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53"/>
      <c r="Z177" s="43"/>
      <c r="AA177" s="50"/>
      <c r="AB177" s="39"/>
    </row>
    <row r="178" spans="1:28" ht="33" customHeight="1" x14ac:dyDescent="0.25">
      <c r="A178" s="6">
        <v>99</v>
      </c>
      <c r="B178" s="7" t="s">
        <v>47</v>
      </c>
      <c r="C178" s="8" t="s">
        <v>34</v>
      </c>
      <c r="D178" s="19">
        <v>144</v>
      </c>
      <c r="E178" s="26">
        <v>0</v>
      </c>
      <c r="F178" s="24">
        <f t="shared" ref="F178:F185" si="6">D178*E178</f>
        <v>0</v>
      </c>
      <c r="G178" s="8" t="s">
        <v>13</v>
      </c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53"/>
      <c r="Z178" s="43"/>
      <c r="AA178" s="50"/>
      <c r="AB178" s="39"/>
    </row>
    <row r="179" spans="1:28" ht="33" customHeight="1" x14ac:dyDescent="0.25">
      <c r="A179" s="6">
        <v>100</v>
      </c>
      <c r="B179" s="7" t="s">
        <v>20</v>
      </c>
      <c r="C179" s="8" t="s">
        <v>34</v>
      </c>
      <c r="D179" s="19">
        <v>6</v>
      </c>
      <c r="E179" s="26">
        <v>0</v>
      </c>
      <c r="F179" s="24">
        <f t="shared" si="6"/>
        <v>0</v>
      </c>
      <c r="G179" s="8" t="s">
        <v>54</v>
      </c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53"/>
      <c r="Z179" s="43"/>
      <c r="AA179" s="50"/>
      <c r="AB179" s="39"/>
    </row>
    <row r="180" spans="1:28" ht="33" customHeight="1" x14ac:dyDescent="0.25">
      <c r="A180" s="6">
        <v>101</v>
      </c>
      <c r="B180" s="7" t="s">
        <v>42</v>
      </c>
      <c r="C180" s="8" t="s">
        <v>10</v>
      </c>
      <c r="D180" s="19">
        <v>12</v>
      </c>
      <c r="E180" s="26">
        <v>0</v>
      </c>
      <c r="F180" s="24">
        <f t="shared" si="6"/>
        <v>0</v>
      </c>
      <c r="G180" s="8" t="s">
        <v>21</v>
      </c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53"/>
      <c r="Z180" s="43"/>
      <c r="AA180" s="50"/>
      <c r="AB180" s="39"/>
    </row>
    <row r="181" spans="1:28" ht="45" x14ac:dyDescent="0.25">
      <c r="A181" s="6">
        <v>102</v>
      </c>
      <c r="B181" s="7" t="s">
        <v>65</v>
      </c>
      <c r="C181" s="8" t="s">
        <v>10</v>
      </c>
      <c r="D181" s="19">
        <v>9</v>
      </c>
      <c r="E181" s="26">
        <v>0</v>
      </c>
      <c r="F181" s="24">
        <f t="shared" si="6"/>
        <v>0</v>
      </c>
      <c r="G181" s="8" t="s">
        <v>21</v>
      </c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53"/>
      <c r="Z181" s="43"/>
      <c r="AA181" s="50"/>
      <c r="AB181" s="39"/>
    </row>
    <row r="182" spans="1:28" s="9" customFormat="1" ht="42" customHeight="1" x14ac:dyDescent="0.25">
      <c r="A182" s="6">
        <v>103</v>
      </c>
      <c r="B182" s="7" t="s">
        <v>60</v>
      </c>
      <c r="C182" s="8" t="s">
        <v>36</v>
      </c>
      <c r="D182" s="19">
        <v>240</v>
      </c>
      <c r="E182" s="26">
        <v>0</v>
      </c>
      <c r="F182" s="24">
        <f t="shared" si="6"/>
        <v>0</v>
      </c>
      <c r="G182" s="8" t="s">
        <v>32</v>
      </c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53"/>
      <c r="Z182" s="43"/>
      <c r="AA182" s="54"/>
      <c r="AB182" s="35"/>
    </row>
    <row r="183" spans="1:28" s="9" customFormat="1" ht="42" customHeight="1" x14ac:dyDescent="0.25">
      <c r="A183" s="6">
        <v>104</v>
      </c>
      <c r="B183" s="7" t="s">
        <v>49</v>
      </c>
      <c r="C183" s="8" t="s">
        <v>10</v>
      </c>
      <c r="D183" s="19">
        <v>120</v>
      </c>
      <c r="E183" s="26">
        <v>0</v>
      </c>
      <c r="F183" s="24">
        <f t="shared" si="6"/>
        <v>0</v>
      </c>
      <c r="G183" s="8" t="s">
        <v>14</v>
      </c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53"/>
      <c r="Z183" s="43"/>
      <c r="AA183" s="54"/>
      <c r="AB183" s="35"/>
    </row>
    <row r="184" spans="1:28" ht="42" customHeight="1" x14ac:dyDescent="0.25">
      <c r="A184" s="6">
        <v>105</v>
      </c>
      <c r="B184" s="7" t="s">
        <v>6</v>
      </c>
      <c r="C184" s="8" t="s">
        <v>34</v>
      </c>
      <c r="D184" s="19">
        <v>1</v>
      </c>
      <c r="E184" s="26">
        <v>0</v>
      </c>
      <c r="F184" s="24">
        <f t="shared" si="6"/>
        <v>0</v>
      </c>
      <c r="G184" s="8" t="s">
        <v>13</v>
      </c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53"/>
      <c r="Z184" s="43"/>
      <c r="AA184" s="50"/>
      <c r="AB184" s="39"/>
    </row>
    <row r="185" spans="1:28" ht="42" customHeight="1" x14ac:dyDescent="0.25">
      <c r="A185" s="6">
        <v>106</v>
      </c>
      <c r="B185" s="7" t="s">
        <v>126</v>
      </c>
      <c r="C185" s="8" t="s">
        <v>34</v>
      </c>
      <c r="D185" s="19">
        <v>1</v>
      </c>
      <c r="E185" s="26">
        <v>0</v>
      </c>
      <c r="F185" s="24">
        <f t="shared" si="6"/>
        <v>0</v>
      </c>
      <c r="G185" s="8" t="s">
        <v>13</v>
      </c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53"/>
      <c r="Z185" s="43"/>
      <c r="AA185" s="50"/>
      <c r="AB185" s="39"/>
    </row>
    <row r="186" spans="1:28" ht="23.1" customHeight="1" x14ac:dyDescent="0.25">
      <c r="A186" s="103" t="s">
        <v>66</v>
      </c>
      <c r="B186" s="105"/>
      <c r="C186" s="105"/>
      <c r="D186" s="105"/>
      <c r="E186" s="105"/>
      <c r="F186" s="95">
        <f>SUM(F177:F185)</f>
        <v>0</v>
      </c>
      <c r="G186" s="90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21"/>
      <c r="AB186" s="10"/>
    </row>
    <row r="187" spans="1:28" ht="23.1" customHeight="1" x14ac:dyDescent="0.25">
      <c r="A187" s="110" t="s">
        <v>161</v>
      </c>
      <c r="B187" s="105"/>
      <c r="C187" s="105"/>
      <c r="D187" s="105"/>
      <c r="E187" s="105"/>
      <c r="F187" s="31">
        <f>SUM(F182:F183)*6%</f>
        <v>0</v>
      </c>
      <c r="G187" s="92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21"/>
      <c r="AB187" s="10"/>
    </row>
    <row r="188" spans="1:28" ht="23.1" customHeight="1" x14ac:dyDescent="0.25">
      <c r="A188" s="110" t="s">
        <v>9</v>
      </c>
      <c r="B188" s="105"/>
      <c r="C188" s="105"/>
      <c r="D188" s="105"/>
      <c r="E188" s="105"/>
      <c r="F188" s="31">
        <f>(F177+F178+F179+F180+F181+F184+F185)*0.24</f>
        <v>0</v>
      </c>
      <c r="G188" s="92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21"/>
      <c r="AB188" s="10"/>
    </row>
    <row r="189" spans="1:28" ht="23.1" customHeight="1" x14ac:dyDescent="0.25">
      <c r="A189" s="103" t="s">
        <v>67</v>
      </c>
      <c r="B189" s="105"/>
      <c r="C189" s="105"/>
      <c r="D189" s="105"/>
      <c r="E189" s="105"/>
      <c r="F189" s="95">
        <f>SUM(F186:F188)</f>
        <v>0</v>
      </c>
      <c r="G189" s="90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21"/>
      <c r="AB189" s="10"/>
    </row>
    <row r="190" spans="1:28" ht="24.95" customHeight="1" x14ac:dyDescent="0.25">
      <c r="A190" s="90"/>
      <c r="B190" s="90"/>
      <c r="C190" s="90"/>
      <c r="D190" s="90"/>
      <c r="E190" s="90"/>
      <c r="F190" s="90"/>
      <c r="G190" s="90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2"/>
      <c r="AB190" s="10"/>
    </row>
    <row r="191" spans="1:28" s="9" customFormat="1" ht="24.95" customHeight="1" x14ac:dyDescent="0.25">
      <c r="A191" s="108" t="s">
        <v>142</v>
      </c>
      <c r="B191" s="109"/>
      <c r="C191" s="109"/>
      <c r="D191" s="109"/>
      <c r="E191" s="109"/>
      <c r="F191" s="109"/>
      <c r="G191" s="109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</row>
    <row r="192" spans="1:28" ht="30" x14ac:dyDescent="0.25">
      <c r="A192" s="99" t="s">
        <v>0</v>
      </c>
      <c r="B192" s="99" t="s">
        <v>1</v>
      </c>
      <c r="C192" s="99" t="s">
        <v>2</v>
      </c>
      <c r="D192" s="99" t="s">
        <v>64</v>
      </c>
      <c r="E192" s="99" t="s">
        <v>39</v>
      </c>
      <c r="F192" s="99" t="s">
        <v>40</v>
      </c>
      <c r="G192" s="99" t="s">
        <v>11</v>
      </c>
      <c r="H192" s="94"/>
      <c r="I192" s="94"/>
      <c r="J192" s="120"/>
      <c r="K192" s="121"/>
      <c r="L192" s="121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38"/>
      <c r="AB192" s="38"/>
    </row>
    <row r="193" spans="1:28" x14ac:dyDescent="0.25">
      <c r="A193" s="99"/>
      <c r="B193" s="99"/>
      <c r="C193" s="99"/>
      <c r="D193" s="99"/>
      <c r="E193" s="99"/>
      <c r="F193" s="99"/>
      <c r="G193" s="99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38"/>
      <c r="AB193" s="38"/>
    </row>
    <row r="194" spans="1:28" ht="33" customHeight="1" x14ac:dyDescent="0.25">
      <c r="A194" s="6">
        <v>107</v>
      </c>
      <c r="B194" s="7" t="s">
        <v>47</v>
      </c>
      <c r="C194" s="8" t="s">
        <v>34</v>
      </c>
      <c r="D194" s="5">
        <v>360</v>
      </c>
      <c r="E194" s="26">
        <v>0</v>
      </c>
      <c r="F194" s="24">
        <f>D194*E194</f>
        <v>0</v>
      </c>
      <c r="G194" s="8" t="s">
        <v>13</v>
      </c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4"/>
      <c r="AA194" s="50"/>
      <c r="AB194" s="39"/>
    </row>
    <row r="195" spans="1:28" ht="33" customHeight="1" x14ac:dyDescent="0.25">
      <c r="A195" s="6">
        <v>108</v>
      </c>
      <c r="B195" s="7" t="s">
        <v>20</v>
      </c>
      <c r="C195" s="8" t="s">
        <v>34</v>
      </c>
      <c r="D195" s="5">
        <v>15</v>
      </c>
      <c r="E195" s="26">
        <v>0</v>
      </c>
      <c r="F195" s="24">
        <f t="shared" ref="F195:F199" si="7">D195*E195</f>
        <v>0</v>
      </c>
      <c r="G195" s="8" t="s">
        <v>54</v>
      </c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4"/>
      <c r="AA195" s="50"/>
      <c r="AB195" s="39"/>
    </row>
    <row r="196" spans="1:28" ht="33" customHeight="1" x14ac:dyDescent="0.25">
      <c r="A196" s="6">
        <v>109</v>
      </c>
      <c r="B196" s="7" t="s">
        <v>42</v>
      </c>
      <c r="C196" s="8" t="s">
        <v>10</v>
      </c>
      <c r="D196" s="5">
        <v>30</v>
      </c>
      <c r="E196" s="26">
        <v>0</v>
      </c>
      <c r="F196" s="24">
        <f t="shared" si="7"/>
        <v>0</v>
      </c>
      <c r="G196" s="8" t="s">
        <v>21</v>
      </c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4"/>
      <c r="AA196" s="50"/>
      <c r="AB196" s="39"/>
    </row>
    <row r="197" spans="1:28" s="9" customFormat="1" ht="45" x14ac:dyDescent="0.25">
      <c r="A197" s="6">
        <v>110</v>
      </c>
      <c r="B197" s="7" t="s">
        <v>65</v>
      </c>
      <c r="C197" s="8" t="s">
        <v>10</v>
      </c>
      <c r="D197" s="5">
        <v>15</v>
      </c>
      <c r="E197" s="26">
        <v>0</v>
      </c>
      <c r="F197" s="24">
        <f t="shared" si="7"/>
        <v>0</v>
      </c>
      <c r="G197" s="8" t="s">
        <v>21</v>
      </c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4"/>
      <c r="AA197" s="54"/>
      <c r="AB197" s="35"/>
    </row>
    <row r="198" spans="1:28" s="9" customFormat="1" ht="33" customHeight="1" x14ac:dyDescent="0.25">
      <c r="A198" s="6">
        <v>111</v>
      </c>
      <c r="B198" s="7" t="s">
        <v>60</v>
      </c>
      <c r="C198" s="8" t="s">
        <v>36</v>
      </c>
      <c r="D198" s="5">
        <v>600</v>
      </c>
      <c r="E198" s="26">
        <v>0</v>
      </c>
      <c r="F198" s="24">
        <f t="shared" si="7"/>
        <v>0</v>
      </c>
      <c r="G198" s="8" t="s">
        <v>32</v>
      </c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4"/>
      <c r="AA198" s="54"/>
      <c r="AB198" s="35"/>
    </row>
    <row r="199" spans="1:28" s="9" customFormat="1" ht="33" customHeight="1" x14ac:dyDescent="0.25">
      <c r="A199" s="6">
        <v>112</v>
      </c>
      <c r="B199" s="7" t="s">
        <v>49</v>
      </c>
      <c r="C199" s="8" t="s">
        <v>10</v>
      </c>
      <c r="D199" s="5">
        <v>450</v>
      </c>
      <c r="E199" s="26">
        <v>0</v>
      </c>
      <c r="F199" s="24">
        <f t="shared" si="7"/>
        <v>0</v>
      </c>
      <c r="G199" s="8" t="s">
        <v>14</v>
      </c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4"/>
      <c r="AA199" s="54"/>
      <c r="AB199" s="35"/>
    </row>
    <row r="200" spans="1:28" ht="21.95" customHeight="1" x14ac:dyDescent="0.25">
      <c r="A200" s="103" t="s">
        <v>68</v>
      </c>
      <c r="B200" s="105"/>
      <c r="C200" s="105"/>
      <c r="D200" s="105"/>
      <c r="E200" s="105"/>
      <c r="F200" s="95">
        <f>SUM(F194:F199)</f>
        <v>0</v>
      </c>
      <c r="G200" s="90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21"/>
      <c r="AB200" s="10"/>
    </row>
    <row r="201" spans="1:28" ht="21.95" customHeight="1" x14ac:dyDescent="0.25">
      <c r="A201" s="110" t="s">
        <v>161</v>
      </c>
      <c r="B201" s="105"/>
      <c r="C201" s="105"/>
      <c r="D201" s="105"/>
      <c r="E201" s="105"/>
      <c r="F201" s="31">
        <f>SUM(F198:F199)*6%</f>
        <v>0</v>
      </c>
      <c r="G201" s="92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21"/>
      <c r="AB201" s="10"/>
    </row>
    <row r="202" spans="1:28" ht="21.95" customHeight="1" x14ac:dyDescent="0.25">
      <c r="A202" s="110" t="s">
        <v>9</v>
      </c>
      <c r="B202" s="105"/>
      <c r="C202" s="105"/>
      <c r="D202" s="105"/>
      <c r="E202" s="105"/>
      <c r="F202" s="31">
        <f>SUM(F194:F197)*0.24</f>
        <v>0</v>
      </c>
      <c r="G202" s="92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21"/>
      <c r="AB202" s="10"/>
    </row>
    <row r="203" spans="1:28" ht="21.95" customHeight="1" x14ac:dyDescent="0.25">
      <c r="A203" s="103" t="s">
        <v>69</v>
      </c>
      <c r="B203" s="105"/>
      <c r="C203" s="105"/>
      <c r="D203" s="105"/>
      <c r="E203" s="105"/>
      <c r="F203" s="95">
        <f>SUM(F200:F202)</f>
        <v>0</v>
      </c>
      <c r="G203" s="90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21"/>
      <c r="AB203" s="10"/>
    </row>
    <row r="204" spans="1:28" ht="24.95" customHeight="1" x14ac:dyDescent="0.25">
      <c r="A204" s="90"/>
      <c r="B204" s="90"/>
      <c r="C204" s="90"/>
      <c r="D204" s="90"/>
      <c r="E204" s="90"/>
      <c r="F204" s="90"/>
      <c r="G204" s="90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2"/>
      <c r="AB204" s="10"/>
    </row>
    <row r="205" spans="1:28" s="9" customFormat="1" ht="24.95" customHeight="1" x14ac:dyDescent="0.25">
      <c r="A205" s="108" t="s">
        <v>143</v>
      </c>
      <c r="B205" s="109"/>
      <c r="C205" s="109"/>
      <c r="D205" s="109"/>
      <c r="E205" s="109"/>
      <c r="F205" s="109"/>
      <c r="G205" s="109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</row>
    <row r="206" spans="1:28" ht="30" x14ac:dyDescent="0.25">
      <c r="A206" s="99" t="s">
        <v>0</v>
      </c>
      <c r="B206" s="99" t="s">
        <v>1</v>
      </c>
      <c r="C206" s="99" t="s">
        <v>2</v>
      </c>
      <c r="D206" s="99" t="s">
        <v>64</v>
      </c>
      <c r="E206" s="99" t="s">
        <v>39</v>
      </c>
      <c r="F206" s="99" t="s">
        <v>40</v>
      </c>
      <c r="G206" s="99" t="s">
        <v>11</v>
      </c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38"/>
      <c r="AB206" s="38"/>
    </row>
    <row r="207" spans="1:28" x14ac:dyDescent="0.25">
      <c r="A207" s="99"/>
      <c r="B207" s="99"/>
      <c r="C207" s="99"/>
      <c r="D207" s="99"/>
      <c r="E207" s="99"/>
      <c r="F207" s="99"/>
      <c r="G207" s="99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38"/>
      <c r="AB207" s="38"/>
    </row>
    <row r="208" spans="1:28" ht="33" customHeight="1" x14ac:dyDescent="0.25">
      <c r="A208" s="6">
        <v>113</v>
      </c>
      <c r="B208" s="7" t="s">
        <v>47</v>
      </c>
      <c r="C208" s="8" t="s">
        <v>34</v>
      </c>
      <c r="D208" s="19">
        <v>2400</v>
      </c>
      <c r="E208" s="26">
        <v>0</v>
      </c>
      <c r="F208" s="24">
        <f>D208*E208</f>
        <v>0</v>
      </c>
      <c r="G208" s="8" t="s">
        <v>13</v>
      </c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53"/>
      <c r="Z208" s="43"/>
      <c r="AA208" s="50"/>
      <c r="AB208" s="39"/>
    </row>
    <row r="209" spans="1:28" ht="33" customHeight="1" x14ac:dyDescent="0.25">
      <c r="A209" s="6">
        <v>114</v>
      </c>
      <c r="B209" s="7" t="s">
        <v>46</v>
      </c>
      <c r="C209" s="8" t="s">
        <v>34</v>
      </c>
      <c r="D209" s="19">
        <v>25</v>
      </c>
      <c r="E209" s="26">
        <v>0</v>
      </c>
      <c r="F209" s="24">
        <f t="shared" ref="F209:F213" si="8">D209*E209</f>
        <v>0</v>
      </c>
      <c r="G209" s="8" t="s">
        <v>54</v>
      </c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53"/>
      <c r="Z209" s="43"/>
      <c r="AA209" s="50"/>
      <c r="AB209" s="39"/>
    </row>
    <row r="210" spans="1:28" ht="33" customHeight="1" x14ac:dyDescent="0.25">
      <c r="A210" s="6">
        <v>115</v>
      </c>
      <c r="B210" s="7" t="s">
        <v>20</v>
      </c>
      <c r="C210" s="8" t="s">
        <v>34</v>
      </c>
      <c r="D210" s="19">
        <v>100</v>
      </c>
      <c r="E210" s="26">
        <v>0</v>
      </c>
      <c r="F210" s="24">
        <f t="shared" si="8"/>
        <v>0</v>
      </c>
      <c r="G210" s="8" t="s">
        <v>54</v>
      </c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53"/>
      <c r="Z210" s="43"/>
      <c r="AA210" s="50"/>
      <c r="AB210" s="39"/>
    </row>
    <row r="211" spans="1:28" ht="33" customHeight="1" x14ac:dyDescent="0.25">
      <c r="A211" s="6">
        <v>116</v>
      </c>
      <c r="B211" s="7" t="s">
        <v>42</v>
      </c>
      <c r="C211" s="8" t="s">
        <v>10</v>
      </c>
      <c r="D211" s="19">
        <v>100</v>
      </c>
      <c r="E211" s="26">
        <v>0</v>
      </c>
      <c r="F211" s="24">
        <f t="shared" si="8"/>
        <v>0</v>
      </c>
      <c r="G211" s="8" t="s">
        <v>21</v>
      </c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53"/>
      <c r="Z211" s="43"/>
      <c r="AA211" s="50"/>
      <c r="AB211" s="39"/>
    </row>
    <row r="212" spans="1:28" s="9" customFormat="1" ht="33" customHeight="1" x14ac:dyDescent="0.25">
      <c r="A212" s="6">
        <v>117</v>
      </c>
      <c r="B212" s="7" t="s">
        <v>60</v>
      </c>
      <c r="C212" s="8" t="s">
        <v>36</v>
      </c>
      <c r="D212" s="19">
        <v>4000</v>
      </c>
      <c r="E212" s="26">
        <v>0</v>
      </c>
      <c r="F212" s="24">
        <f t="shared" si="8"/>
        <v>0</v>
      </c>
      <c r="G212" s="8" t="s">
        <v>32</v>
      </c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53"/>
      <c r="Z212" s="43"/>
      <c r="AA212" s="54"/>
      <c r="AB212" s="35"/>
    </row>
    <row r="213" spans="1:28" s="9" customFormat="1" ht="33" customHeight="1" x14ac:dyDescent="0.25">
      <c r="A213" s="6">
        <v>118</v>
      </c>
      <c r="B213" s="7" t="s">
        <v>49</v>
      </c>
      <c r="C213" s="8" t="s">
        <v>10</v>
      </c>
      <c r="D213" s="19">
        <v>3000</v>
      </c>
      <c r="E213" s="26">
        <v>0</v>
      </c>
      <c r="F213" s="24">
        <f t="shared" si="8"/>
        <v>0</v>
      </c>
      <c r="G213" s="8" t="s">
        <v>14</v>
      </c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53"/>
      <c r="Z213" s="43"/>
      <c r="AA213" s="54"/>
      <c r="AB213" s="35"/>
    </row>
    <row r="214" spans="1:28" ht="21.95" customHeight="1" x14ac:dyDescent="0.25">
      <c r="A214" s="103" t="s">
        <v>70</v>
      </c>
      <c r="B214" s="105"/>
      <c r="C214" s="105"/>
      <c r="D214" s="105"/>
      <c r="E214" s="105"/>
      <c r="F214" s="95">
        <f>SUM(F208:F213)</f>
        <v>0</v>
      </c>
      <c r="G214" s="90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21"/>
      <c r="AB214" s="10"/>
    </row>
    <row r="215" spans="1:28" ht="21.95" customHeight="1" x14ac:dyDescent="0.25">
      <c r="A215" s="110" t="s">
        <v>161</v>
      </c>
      <c r="B215" s="105"/>
      <c r="C215" s="105"/>
      <c r="D215" s="105"/>
      <c r="E215" s="105"/>
      <c r="F215" s="31">
        <f>SUM(F212:F213)*6%</f>
        <v>0</v>
      </c>
      <c r="G215" s="92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21"/>
      <c r="AB215" s="10"/>
    </row>
    <row r="216" spans="1:28" ht="21.95" customHeight="1" x14ac:dyDescent="0.25">
      <c r="A216" s="110" t="s">
        <v>9</v>
      </c>
      <c r="B216" s="105"/>
      <c r="C216" s="105"/>
      <c r="D216" s="105"/>
      <c r="E216" s="105"/>
      <c r="F216" s="31">
        <f>SUM(F208:F211)*0.24</f>
        <v>0</v>
      </c>
      <c r="G216" s="92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47"/>
      <c r="AB216" s="10"/>
    </row>
    <row r="217" spans="1:28" ht="21.95" customHeight="1" x14ac:dyDescent="0.25">
      <c r="A217" s="103" t="s">
        <v>71</v>
      </c>
      <c r="B217" s="105"/>
      <c r="C217" s="105"/>
      <c r="D217" s="105"/>
      <c r="E217" s="105"/>
      <c r="F217" s="95">
        <f>SUM(F214:F216)</f>
        <v>0</v>
      </c>
      <c r="G217" s="90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21"/>
      <c r="AB217" s="10"/>
    </row>
    <row r="218" spans="1:28" ht="24.95" customHeight="1" x14ac:dyDescent="0.25">
      <c r="A218" s="90"/>
      <c r="B218" s="90"/>
      <c r="C218" s="90"/>
      <c r="D218" s="90"/>
      <c r="E218" s="90"/>
      <c r="F218" s="90"/>
      <c r="G218" s="90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2"/>
      <c r="AB218" s="10"/>
    </row>
    <row r="219" spans="1:28" ht="23.1" customHeight="1" x14ac:dyDescent="0.25">
      <c r="A219" s="103" t="s">
        <v>31</v>
      </c>
      <c r="B219" s="105"/>
      <c r="C219" s="105"/>
      <c r="D219" s="105"/>
      <c r="E219" s="105"/>
      <c r="F219" s="95">
        <f>F186+F200+F214</f>
        <v>0</v>
      </c>
      <c r="G219" s="90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51"/>
      <c r="AB219" s="10"/>
    </row>
    <row r="220" spans="1:28" ht="23.1" customHeight="1" x14ac:dyDescent="0.25">
      <c r="A220" s="110" t="s">
        <v>161</v>
      </c>
      <c r="B220" s="105"/>
      <c r="C220" s="105"/>
      <c r="D220" s="105"/>
      <c r="E220" s="105"/>
      <c r="F220" s="31">
        <f>F187+F201+F215</f>
        <v>0</v>
      </c>
      <c r="G220" s="92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51"/>
      <c r="AB220" s="10"/>
    </row>
    <row r="221" spans="1:28" ht="23.1" customHeight="1" x14ac:dyDescent="0.25">
      <c r="A221" s="110" t="s">
        <v>9</v>
      </c>
      <c r="B221" s="105"/>
      <c r="C221" s="105"/>
      <c r="D221" s="105"/>
      <c r="E221" s="105"/>
      <c r="F221" s="31">
        <f>F188+F202+F216</f>
        <v>0</v>
      </c>
      <c r="G221" s="92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51"/>
      <c r="AB221" s="10"/>
    </row>
    <row r="222" spans="1:28" ht="23.1" customHeight="1" x14ac:dyDescent="0.25">
      <c r="A222" s="103" t="s">
        <v>83</v>
      </c>
      <c r="B222" s="105"/>
      <c r="C222" s="105"/>
      <c r="D222" s="105"/>
      <c r="E222" s="105"/>
      <c r="F222" s="95">
        <f>F189+F203+F217</f>
        <v>0</v>
      </c>
      <c r="G222" s="90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51"/>
      <c r="AB222" s="52"/>
    </row>
    <row r="223" spans="1:28" ht="24.95" customHeight="1" x14ac:dyDescent="0.25">
      <c r="A223" s="90"/>
      <c r="B223" s="90"/>
      <c r="C223" s="90"/>
      <c r="D223" s="90"/>
      <c r="E223" s="90"/>
      <c r="F223" s="90"/>
      <c r="G223" s="90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2"/>
      <c r="AB223" s="10"/>
    </row>
    <row r="224" spans="1:28" ht="24.95" customHeight="1" x14ac:dyDescent="0.25">
      <c r="A224" s="108" t="s">
        <v>124</v>
      </c>
      <c r="B224" s="109"/>
      <c r="C224" s="109"/>
      <c r="D224" s="109"/>
      <c r="E224" s="109"/>
      <c r="F224" s="109"/>
      <c r="G224" s="109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</row>
    <row r="225" spans="1:28" s="9" customFormat="1" ht="24.95" customHeight="1" x14ac:dyDescent="0.25">
      <c r="A225" s="108" t="s">
        <v>84</v>
      </c>
      <c r="B225" s="109"/>
      <c r="C225" s="109"/>
      <c r="D225" s="109"/>
      <c r="E225" s="109"/>
      <c r="F225" s="109"/>
      <c r="G225" s="109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</row>
    <row r="226" spans="1:28" ht="30" x14ac:dyDescent="0.25">
      <c r="A226" s="99" t="s">
        <v>0</v>
      </c>
      <c r="B226" s="99" t="s">
        <v>1</v>
      </c>
      <c r="C226" s="99" t="s">
        <v>2</v>
      </c>
      <c r="D226" s="99" t="s">
        <v>64</v>
      </c>
      <c r="E226" s="99" t="s">
        <v>39</v>
      </c>
      <c r="F226" s="99" t="s">
        <v>40</v>
      </c>
      <c r="G226" s="99" t="s">
        <v>11</v>
      </c>
      <c r="H226" s="94"/>
      <c r="I226" s="94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38"/>
      <c r="AB226" s="38"/>
    </row>
    <row r="227" spans="1:28" x14ac:dyDescent="0.25">
      <c r="A227" s="99"/>
      <c r="B227" s="99"/>
      <c r="C227" s="99"/>
      <c r="D227" s="99"/>
      <c r="E227" s="99"/>
      <c r="F227" s="99"/>
      <c r="G227" s="99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38"/>
      <c r="AB227" s="38"/>
    </row>
    <row r="228" spans="1:28" ht="33" customHeight="1" x14ac:dyDescent="0.25">
      <c r="A228" s="6">
        <v>119</v>
      </c>
      <c r="B228" s="7" t="s">
        <v>18</v>
      </c>
      <c r="C228" s="8" t="s">
        <v>10</v>
      </c>
      <c r="D228" s="19">
        <v>3</v>
      </c>
      <c r="E228" s="26">
        <v>0</v>
      </c>
      <c r="F228" s="24">
        <f>D228*E228</f>
        <v>0</v>
      </c>
      <c r="G228" s="8" t="s">
        <v>56</v>
      </c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4"/>
      <c r="AA228" s="42"/>
      <c r="AB228" s="39"/>
    </row>
    <row r="229" spans="1:28" ht="33" customHeight="1" x14ac:dyDescent="0.25">
      <c r="A229" s="6">
        <v>120</v>
      </c>
      <c r="B229" s="7" t="s">
        <v>59</v>
      </c>
      <c r="C229" s="8" t="s">
        <v>10</v>
      </c>
      <c r="D229" s="19">
        <v>1</v>
      </c>
      <c r="E229" s="26">
        <v>0</v>
      </c>
      <c r="F229" s="24">
        <f t="shared" ref="F229:F238" si="9">D229*E229</f>
        <v>0</v>
      </c>
      <c r="G229" s="8" t="s">
        <v>12</v>
      </c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4"/>
      <c r="AA229" s="42"/>
      <c r="AB229" s="39"/>
    </row>
    <row r="230" spans="1:28" ht="33" customHeight="1" x14ac:dyDescent="0.25">
      <c r="A230" s="6">
        <v>121</v>
      </c>
      <c r="B230" s="7" t="s">
        <v>26</v>
      </c>
      <c r="C230" s="8" t="s">
        <v>34</v>
      </c>
      <c r="D230" s="19">
        <v>1</v>
      </c>
      <c r="E230" s="26">
        <v>0</v>
      </c>
      <c r="F230" s="24">
        <f t="shared" si="9"/>
        <v>0</v>
      </c>
      <c r="G230" s="8" t="s">
        <v>54</v>
      </c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4"/>
      <c r="AA230" s="42"/>
      <c r="AB230" s="39"/>
    </row>
    <row r="231" spans="1:28" ht="33" customHeight="1" x14ac:dyDescent="0.25">
      <c r="A231" s="6">
        <v>122</v>
      </c>
      <c r="B231" s="7" t="s">
        <v>51</v>
      </c>
      <c r="C231" s="8" t="s">
        <v>34</v>
      </c>
      <c r="D231" s="19">
        <v>3</v>
      </c>
      <c r="E231" s="26">
        <v>0</v>
      </c>
      <c r="F231" s="24">
        <f t="shared" si="9"/>
        <v>0</v>
      </c>
      <c r="G231" s="8" t="s">
        <v>54</v>
      </c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4"/>
      <c r="AA231" s="42"/>
      <c r="AB231" s="39"/>
    </row>
    <row r="232" spans="1:28" ht="33" customHeight="1" x14ac:dyDescent="0.25">
      <c r="A232" s="6">
        <v>123</v>
      </c>
      <c r="B232" s="7" t="s">
        <v>6</v>
      </c>
      <c r="C232" s="8" t="s">
        <v>34</v>
      </c>
      <c r="D232" s="19">
        <v>3</v>
      </c>
      <c r="E232" s="26">
        <v>0</v>
      </c>
      <c r="F232" s="24">
        <f t="shared" si="9"/>
        <v>0</v>
      </c>
      <c r="G232" s="8" t="s">
        <v>13</v>
      </c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4"/>
      <c r="AA232" s="42"/>
      <c r="AB232" s="39"/>
    </row>
    <row r="233" spans="1:28" ht="33" customHeight="1" x14ac:dyDescent="0.25">
      <c r="A233" s="6">
        <v>124</v>
      </c>
      <c r="B233" s="7" t="s">
        <v>164</v>
      </c>
      <c r="C233" s="8" t="s">
        <v>34</v>
      </c>
      <c r="D233" s="19">
        <v>3</v>
      </c>
      <c r="E233" s="26">
        <v>0</v>
      </c>
      <c r="F233" s="24">
        <f t="shared" si="9"/>
        <v>0</v>
      </c>
      <c r="G233" s="8" t="s">
        <v>13</v>
      </c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4"/>
      <c r="AA233" s="42"/>
      <c r="AB233" s="39"/>
    </row>
    <row r="234" spans="1:28" ht="45" x14ac:dyDescent="0.25">
      <c r="A234" s="6">
        <v>125</v>
      </c>
      <c r="B234" s="7" t="s">
        <v>65</v>
      </c>
      <c r="C234" s="8" t="s">
        <v>10</v>
      </c>
      <c r="D234" s="19">
        <v>7</v>
      </c>
      <c r="E234" s="26">
        <v>0</v>
      </c>
      <c r="F234" s="24">
        <f t="shared" si="9"/>
        <v>0</v>
      </c>
      <c r="G234" s="8" t="s">
        <v>21</v>
      </c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4"/>
      <c r="AA234" s="42"/>
      <c r="AB234" s="39"/>
    </row>
    <row r="235" spans="1:28" ht="33" customHeight="1" x14ac:dyDescent="0.25">
      <c r="A235" s="6">
        <v>126</v>
      </c>
      <c r="B235" s="7" t="s">
        <v>38</v>
      </c>
      <c r="C235" s="8" t="s">
        <v>35</v>
      </c>
      <c r="D235" s="19">
        <v>1</v>
      </c>
      <c r="E235" s="26">
        <v>0</v>
      </c>
      <c r="F235" s="24">
        <f t="shared" si="9"/>
        <v>0</v>
      </c>
      <c r="G235" s="8" t="s">
        <v>56</v>
      </c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4"/>
      <c r="AA235" s="42"/>
      <c r="AB235" s="39"/>
    </row>
    <row r="236" spans="1:28" ht="33" customHeight="1" x14ac:dyDescent="0.25">
      <c r="A236" s="6">
        <v>127</v>
      </c>
      <c r="B236" s="7" t="s">
        <v>37</v>
      </c>
      <c r="C236" s="8" t="s">
        <v>10</v>
      </c>
      <c r="D236" s="19">
        <v>3</v>
      </c>
      <c r="E236" s="26">
        <v>0</v>
      </c>
      <c r="F236" s="24">
        <f t="shared" si="9"/>
        <v>0</v>
      </c>
      <c r="G236" s="8" t="s">
        <v>21</v>
      </c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4"/>
      <c r="AA236" s="42"/>
      <c r="AB236" s="39"/>
    </row>
    <row r="237" spans="1:28" s="9" customFormat="1" ht="33" customHeight="1" x14ac:dyDescent="0.25">
      <c r="A237" s="6">
        <v>128</v>
      </c>
      <c r="B237" s="7" t="s">
        <v>85</v>
      </c>
      <c r="C237" s="8" t="s">
        <v>36</v>
      </c>
      <c r="D237" s="19">
        <v>300</v>
      </c>
      <c r="E237" s="26">
        <v>0</v>
      </c>
      <c r="F237" s="24">
        <f t="shared" si="9"/>
        <v>0</v>
      </c>
      <c r="G237" s="8" t="s">
        <v>32</v>
      </c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4"/>
      <c r="AA237" s="46"/>
      <c r="AB237" s="35"/>
    </row>
    <row r="238" spans="1:28" ht="33" customHeight="1" x14ac:dyDescent="0.25">
      <c r="A238" s="6">
        <v>129</v>
      </c>
      <c r="B238" s="7" t="s">
        <v>15</v>
      </c>
      <c r="C238" s="8" t="s">
        <v>10</v>
      </c>
      <c r="D238" s="19">
        <v>1</v>
      </c>
      <c r="E238" s="26">
        <v>0</v>
      </c>
      <c r="F238" s="24">
        <f t="shared" si="9"/>
        <v>0</v>
      </c>
      <c r="G238" s="8" t="s">
        <v>21</v>
      </c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4"/>
      <c r="AA238" s="42"/>
      <c r="AB238" s="39"/>
    </row>
    <row r="239" spans="1:28" ht="21.95" customHeight="1" x14ac:dyDescent="0.25">
      <c r="A239" s="103" t="s">
        <v>66</v>
      </c>
      <c r="B239" s="105"/>
      <c r="C239" s="105"/>
      <c r="D239" s="105"/>
      <c r="E239" s="105"/>
      <c r="F239" s="95">
        <f>SUM(F228:F238)</f>
        <v>0</v>
      </c>
      <c r="G239" s="90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21"/>
      <c r="AB239" s="10"/>
    </row>
    <row r="240" spans="1:28" ht="21.95" customHeight="1" x14ac:dyDescent="0.25">
      <c r="A240" s="110" t="s">
        <v>161</v>
      </c>
      <c r="B240" s="105"/>
      <c r="C240" s="105"/>
      <c r="D240" s="105"/>
      <c r="E240" s="105"/>
      <c r="F240" s="31">
        <f>F237*6%</f>
        <v>0</v>
      </c>
      <c r="G240" s="92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21"/>
      <c r="AB240" s="10"/>
    </row>
    <row r="241" spans="1:28" ht="21.95" customHeight="1" x14ac:dyDescent="0.25">
      <c r="A241" s="110" t="s">
        <v>9</v>
      </c>
      <c r="B241" s="105"/>
      <c r="C241" s="105"/>
      <c r="D241" s="105"/>
      <c r="E241" s="105"/>
      <c r="F241" s="31">
        <f>(F228+F229+F230+F231+F232+F233+F234+F235+F236+F238)*0.24</f>
        <v>0</v>
      </c>
      <c r="G241" s="92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21"/>
      <c r="AB241" s="10"/>
    </row>
    <row r="242" spans="1:28" ht="21.95" customHeight="1" x14ac:dyDescent="0.25">
      <c r="A242" s="103" t="s">
        <v>67</v>
      </c>
      <c r="B242" s="105"/>
      <c r="C242" s="105"/>
      <c r="D242" s="105"/>
      <c r="E242" s="105"/>
      <c r="F242" s="95">
        <f>SUM(F239:F241)</f>
        <v>0</v>
      </c>
      <c r="G242" s="90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21"/>
      <c r="AB242" s="10"/>
    </row>
    <row r="243" spans="1:28" ht="24.95" customHeight="1" x14ac:dyDescent="0.25">
      <c r="A243" s="90"/>
      <c r="B243" s="90"/>
      <c r="C243" s="90"/>
      <c r="D243" s="90"/>
      <c r="E243" s="90"/>
      <c r="F243" s="90"/>
      <c r="G243" s="90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2"/>
      <c r="AB243" s="10"/>
    </row>
    <row r="244" spans="1:28" s="9" customFormat="1" ht="24.95" customHeight="1" x14ac:dyDescent="0.25">
      <c r="A244" s="108" t="s">
        <v>134</v>
      </c>
      <c r="B244" s="109"/>
      <c r="C244" s="109"/>
      <c r="D244" s="109"/>
      <c r="E244" s="109"/>
      <c r="F244" s="109"/>
      <c r="G244" s="109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</row>
    <row r="245" spans="1:28" ht="30" x14ac:dyDescent="0.25">
      <c r="A245" s="99" t="s">
        <v>0</v>
      </c>
      <c r="B245" s="99" t="s">
        <v>1</v>
      </c>
      <c r="C245" s="99" t="s">
        <v>2</v>
      </c>
      <c r="D245" s="99" t="s">
        <v>64</v>
      </c>
      <c r="E245" s="99" t="s">
        <v>39</v>
      </c>
      <c r="F245" s="99" t="s">
        <v>40</v>
      </c>
      <c r="G245" s="99" t="s">
        <v>11</v>
      </c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38"/>
      <c r="AB245" s="38"/>
    </row>
    <row r="246" spans="1:28" x14ac:dyDescent="0.25">
      <c r="A246" s="99"/>
      <c r="B246" s="99"/>
      <c r="C246" s="99"/>
      <c r="D246" s="99"/>
      <c r="E246" s="99"/>
      <c r="F246" s="99"/>
      <c r="G246" s="99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38"/>
      <c r="AB246" s="38"/>
    </row>
    <row r="247" spans="1:28" ht="33" customHeight="1" x14ac:dyDescent="0.25">
      <c r="A247" s="6">
        <v>130</v>
      </c>
      <c r="B247" s="7" t="s">
        <v>18</v>
      </c>
      <c r="C247" s="8" t="s">
        <v>10</v>
      </c>
      <c r="D247" s="19">
        <v>5</v>
      </c>
      <c r="E247" s="26">
        <v>0</v>
      </c>
      <c r="F247" s="24">
        <f>D247*E247</f>
        <v>0</v>
      </c>
      <c r="G247" s="8" t="s">
        <v>56</v>
      </c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53"/>
      <c r="Z247" s="43"/>
      <c r="AA247" s="50"/>
      <c r="AB247" s="39"/>
    </row>
    <row r="248" spans="1:28" ht="33" customHeight="1" x14ac:dyDescent="0.25">
      <c r="A248" s="6">
        <v>131</v>
      </c>
      <c r="B248" s="7" t="s">
        <v>51</v>
      </c>
      <c r="C248" s="8" t="s">
        <v>34</v>
      </c>
      <c r="D248" s="19">
        <v>5</v>
      </c>
      <c r="E248" s="26">
        <v>0</v>
      </c>
      <c r="F248" s="24">
        <f t="shared" ref="F248:F255" si="10">D248*E248</f>
        <v>0</v>
      </c>
      <c r="G248" s="8" t="s">
        <v>54</v>
      </c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53"/>
      <c r="Z248" s="43"/>
      <c r="AA248" s="50"/>
      <c r="AB248" s="39"/>
    </row>
    <row r="249" spans="1:28" ht="33" customHeight="1" x14ac:dyDescent="0.25">
      <c r="A249" s="6">
        <v>132</v>
      </c>
      <c r="B249" s="7" t="s">
        <v>6</v>
      </c>
      <c r="C249" s="8" t="s">
        <v>34</v>
      </c>
      <c r="D249" s="19">
        <v>15</v>
      </c>
      <c r="E249" s="26">
        <v>0</v>
      </c>
      <c r="F249" s="24">
        <f t="shared" si="10"/>
        <v>0</v>
      </c>
      <c r="G249" s="8" t="s">
        <v>13</v>
      </c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53"/>
      <c r="Z249" s="43"/>
      <c r="AA249" s="50"/>
      <c r="AB249" s="39"/>
    </row>
    <row r="250" spans="1:28" ht="33" customHeight="1" x14ac:dyDescent="0.25">
      <c r="A250" s="6">
        <v>133</v>
      </c>
      <c r="B250" s="7" t="s">
        <v>16</v>
      </c>
      <c r="C250" s="8" t="s">
        <v>10</v>
      </c>
      <c r="D250" s="19">
        <v>2</v>
      </c>
      <c r="E250" s="26">
        <v>0</v>
      </c>
      <c r="F250" s="24">
        <f t="shared" si="10"/>
        <v>0</v>
      </c>
      <c r="G250" s="8" t="s">
        <v>14</v>
      </c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53"/>
      <c r="Z250" s="43"/>
      <c r="AA250" s="50"/>
      <c r="AB250" s="39"/>
    </row>
    <row r="251" spans="1:28" ht="33" customHeight="1" x14ac:dyDescent="0.25">
      <c r="A251" s="6">
        <v>134</v>
      </c>
      <c r="B251" s="7" t="s">
        <v>164</v>
      </c>
      <c r="C251" s="8" t="s">
        <v>34</v>
      </c>
      <c r="D251" s="19">
        <v>10</v>
      </c>
      <c r="E251" s="26">
        <v>0</v>
      </c>
      <c r="F251" s="24">
        <f t="shared" si="10"/>
        <v>0</v>
      </c>
      <c r="G251" s="8" t="s">
        <v>13</v>
      </c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53"/>
      <c r="Z251" s="43"/>
      <c r="AA251" s="50"/>
      <c r="AB251" s="39"/>
    </row>
    <row r="252" spans="1:28" ht="33" customHeight="1" x14ac:dyDescent="0.25">
      <c r="A252" s="6">
        <v>135</v>
      </c>
      <c r="B252" s="7" t="s">
        <v>120</v>
      </c>
      <c r="C252" s="8" t="s">
        <v>10</v>
      </c>
      <c r="D252" s="19">
        <v>4</v>
      </c>
      <c r="E252" s="26">
        <v>0</v>
      </c>
      <c r="F252" s="24">
        <f t="shared" si="10"/>
        <v>0</v>
      </c>
      <c r="G252" s="8" t="s">
        <v>14</v>
      </c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53"/>
      <c r="Z252" s="43"/>
      <c r="AA252" s="50"/>
      <c r="AB252" s="39"/>
    </row>
    <row r="253" spans="1:28" ht="45" x14ac:dyDescent="0.25">
      <c r="A253" s="6">
        <v>136</v>
      </c>
      <c r="B253" s="7" t="s">
        <v>65</v>
      </c>
      <c r="C253" s="8" t="s">
        <v>10</v>
      </c>
      <c r="D253" s="19">
        <v>10</v>
      </c>
      <c r="E253" s="26">
        <v>0</v>
      </c>
      <c r="F253" s="24">
        <f t="shared" si="10"/>
        <v>0</v>
      </c>
      <c r="G253" s="8" t="s">
        <v>21</v>
      </c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53"/>
      <c r="Z253" s="43"/>
      <c r="AA253" s="50"/>
      <c r="AB253" s="39"/>
    </row>
    <row r="254" spans="1:28" ht="33" customHeight="1" x14ac:dyDescent="0.25">
      <c r="A254" s="6">
        <v>137</v>
      </c>
      <c r="B254" s="7" t="s">
        <v>37</v>
      </c>
      <c r="C254" s="8" t="s">
        <v>10</v>
      </c>
      <c r="D254" s="19">
        <v>5</v>
      </c>
      <c r="E254" s="26">
        <v>0</v>
      </c>
      <c r="F254" s="24">
        <f t="shared" si="10"/>
        <v>0</v>
      </c>
      <c r="G254" s="8" t="s">
        <v>21</v>
      </c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53"/>
      <c r="Z254" s="43"/>
      <c r="AA254" s="50"/>
      <c r="AB254" s="39"/>
    </row>
    <row r="255" spans="1:28" s="9" customFormat="1" ht="33" customHeight="1" x14ac:dyDescent="0.25">
      <c r="A255" s="6">
        <v>138</v>
      </c>
      <c r="B255" s="7" t="s">
        <v>85</v>
      </c>
      <c r="C255" s="8" t="s">
        <v>36</v>
      </c>
      <c r="D255" s="19">
        <v>100</v>
      </c>
      <c r="E255" s="26">
        <v>0</v>
      </c>
      <c r="F255" s="24">
        <f t="shared" si="10"/>
        <v>0</v>
      </c>
      <c r="G255" s="8" t="s">
        <v>32</v>
      </c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53"/>
      <c r="Z255" s="43"/>
      <c r="AA255" s="54"/>
      <c r="AB255" s="35"/>
    </row>
    <row r="256" spans="1:28" ht="21.95" customHeight="1" x14ac:dyDescent="0.25">
      <c r="A256" s="103" t="s">
        <v>68</v>
      </c>
      <c r="B256" s="105"/>
      <c r="C256" s="105"/>
      <c r="D256" s="105"/>
      <c r="E256" s="105"/>
      <c r="F256" s="95">
        <f>SUM(F247:F255)</f>
        <v>0</v>
      </c>
      <c r="G256" s="90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21"/>
      <c r="AB256" s="10"/>
    </row>
    <row r="257" spans="1:28" ht="21.95" customHeight="1" x14ac:dyDescent="0.25">
      <c r="A257" s="110" t="s">
        <v>161</v>
      </c>
      <c r="B257" s="105"/>
      <c r="C257" s="105"/>
      <c r="D257" s="105"/>
      <c r="E257" s="105"/>
      <c r="F257" s="31">
        <f>F255*6%</f>
        <v>0</v>
      </c>
      <c r="G257" s="92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21"/>
      <c r="AB257" s="10"/>
    </row>
    <row r="258" spans="1:28" ht="21.95" customHeight="1" x14ac:dyDescent="0.25">
      <c r="A258" s="110" t="s">
        <v>9</v>
      </c>
      <c r="B258" s="105"/>
      <c r="C258" s="105"/>
      <c r="D258" s="105"/>
      <c r="E258" s="105"/>
      <c r="F258" s="31">
        <f>SUM(F247:F254)*0.24</f>
        <v>0</v>
      </c>
      <c r="G258" s="92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47"/>
      <c r="AB258" s="10"/>
    </row>
    <row r="259" spans="1:28" ht="21.95" customHeight="1" x14ac:dyDescent="0.25">
      <c r="A259" s="103" t="s">
        <v>69</v>
      </c>
      <c r="B259" s="105"/>
      <c r="C259" s="105"/>
      <c r="D259" s="105"/>
      <c r="E259" s="105"/>
      <c r="F259" s="95">
        <f>SUM(F256:F258)</f>
        <v>0</v>
      </c>
      <c r="G259" s="90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21"/>
      <c r="AB259" s="10"/>
    </row>
    <row r="260" spans="1:28" ht="24.95" customHeight="1" x14ac:dyDescent="0.25">
      <c r="A260" s="90"/>
      <c r="B260" s="90"/>
      <c r="C260" s="90"/>
      <c r="D260" s="90"/>
      <c r="E260" s="90"/>
      <c r="F260" s="90"/>
      <c r="G260" s="90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2"/>
      <c r="AB260" s="10"/>
    </row>
    <row r="261" spans="1:28" ht="24.95" customHeight="1" x14ac:dyDescent="0.25">
      <c r="A261" s="103" t="s">
        <v>28</v>
      </c>
      <c r="B261" s="105"/>
      <c r="C261" s="105"/>
      <c r="D261" s="105"/>
      <c r="E261" s="105"/>
      <c r="F261" s="95">
        <f>F239+F256</f>
        <v>0</v>
      </c>
      <c r="G261" s="90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51"/>
      <c r="AB261" s="10"/>
    </row>
    <row r="262" spans="1:28" ht="24.95" customHeight="1" x14ac:dyDescent="0.25">
      <c r="A262" s="110" t="s">
        <v>161</v>
      </c>
      <c r="B262" s="105"/>
      <c r="C262" s="105"/>
      <c r="D262" s="105"/>
      <c r="E262" s="105"/>
      <c r="F262" s="31">
        <f>F240+F257</f>
        <v>0</v>
      </c>
      <c r="G262" s="92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51"/>
      <c r="AB262" s="10"/>
    </row>
    <row r="263" spans="1:28" ht="24.95" customHeight="1" x14ac:dyDescent="0.25">
      <c r="A263" s="110" t="s">
        <v>9</v>
      </c>
      <c r="B263" s="105"/>
      <c r="C263" s="105"/>
      <c r="D263" s="105"/>
      <c r="E263" s="105"/>
      <c r="F263" s="31">
        <f>F241+F258</f>
        <v>0</v>
      </c>
      <c r="G263" s="92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51"/>
      <c r="AB263" s="10"/>
    </row>
    <row r="264" spans="1:28" ht="24.95" customHeight="1" x14ac:dyDescent="0.25">
      <c r="A264" s="103" t="s">
        <v>86</v>
      </c>
      <c r="B264" s="105"/>
      <c r="C264" s="105"/>
      <c r="D264" s="105"/>
      <c r="E264" s="105"/>
      <c r="F264" s="95">
        <f>SUM(F261:F263)</f>
        <v>0</v>
      </c>
      <c r="G264" s="90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51"/>
      <c r="AB264" s="52"/>
    </row>
    <row r="265" spans="1:28" ht="24.95" customHeight="1" x14ac:dyDescent="0.25">
      <c r="A265" s="90"/>
      <c r="B265" s="90"/>
      <c r="C265" s="90"/>
      <c r="D265" s="90"/>
      <c r="E265" s="90"/>
      <c r="F265" s="90"/>
      <c r="G265" s="90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2"/>
      <c r="AB265" s="10"/>
    </row>
    <row r="266" spans="1:28" ht="24.95" customHeight="1" x14ac:dyDescent="0.25">
      <c r="A266" s="108" t="s">
        <v>87</v>
      </c>
      <c r="B266" s="109"/>
      <c r="C266" s="109"/>
      <c r="D266" s="109"/>
      <c r="E266" s="109"/>
      <c r="F266" s="109"/>
      <c r="G266" s="109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6"/>
      <c r="AB266" s="36"/>
    </row>
    <row r="267" spans="1:28" s="9" customFormat="1" ht="24.95" customHeight="1" x14ac:dyDescent="0.25">
      <c r="A267" s="108" t="s">
        <v>88</v>
      </c>
      <c r="B267" s="109"/>
      <c r="C267" s="109"/>
      <c r="D267" s="109"/>
      <c r="E267" s="109"/>
      <c r="F267" s="109"/>
      <c r="G267" s="109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</row>
    <row r="268" spans="1:28" ht="30" x14ac:dyDescent="0.25">
      <c r="A268" s="99" t="s">
        <v>0</v>
      </c>
      <c r="B268" s="99" t="s">
        <v>1</v>
      </c>
      <c r="C268" s="99" t="s">
        <v>2</v>
      </c>
      <c r="D268" s="99" t="s">
        <v>64</v>
      </c>
      <c r="E268" s="99" t="s">
        <v>39</v>
      </c>
      <c r="F268" s="99" t="s">
        <v>40</v>
      </c>
      <c r="G268" s="99" t="s">
        <v>11</v>
      </c>
      <c r="H268" s="94"/>
      <c r="I268" s="94"/>
      <c r="J268" s="117"/>
      <c r="K268" s="118"/>
      <c r="L268" s="118"/>
      <c r="M268" s="117"/>
      <c r="N268" s="118"/>
      <c r="O268" s="118"/>
      <c r="P268" s="117"/>
      <c r="Q268" s="118"/>
      <c r="R268" s="118"/>
      <c r="S268" s="117"/>
      <c r="T268" s="118"/>
      <c r="U268" s="118"/>
      <c r="V268" s="117"/>
      <c r="W268" s="118"/>
      <c r="X268" s="118"/>
      <c r="Y268" s="93"/>
      <c r="Z268" s="93"/>
      <c r="AA268" s="38"/>
      <c r="AB268" s="38"/>
    </row>
    <row r="269" spans="1:28" x14ac:dyDescent="0.25">
      <c r="A269" s="99"/>
      <c r="B269" s="99"/>
      <c r="C269" s="99"/>
      <c r="D269" s="99"/>
      <c r="E269" s="99"/>
      <c r="F269" s="99"/>
      <c r="G269" s="99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55"/>
      <c r="U269" s="55"/>
      <c r="V269" s="93"/>
      <c r="W269" s="93"/>
      <c r="X269" s="93"/>
      <c r="Y269" s="93"/>
      <c r="Z269" s="93"/>
      <c r="AA269" s="38"/>
      <c r="AB269" s="38"/>
    </row>
    <row r="270" spans="1:28" ht="33" customHeight="1" x14ac:dyDescent="0.25">
      <c r="A270" s="6">
        <v>139</v>
      </c>
      <c r="B270" s="7" t="s">
        <v>59</v>
      </c>
      <c r="C270" s="8" t="s">
        <v>10</v>
      </c>
      <c r="D270" s="5">
        <v>12</v>
      </c>
      <c r="E270" s="27">
        <v>0</v>
      </c>
      <c r="F270" s="29">
        <f>D270*E270</f>
        <v>0</v>
      </c>
      <c r="G270" s="8" t="s">
        <v>12</v>
      </c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4"/>
      <c r="AA270" s="42"/>
      <c r="AB270" s="39"/>
    </row>
    <row r="271" spans="1:28" ht="33" customHeight="1" x14ac:dyDescent="0.25">
      <c r="A271" s="6">
        <v>140</v>
      </c>
      <c r="B271" s="7" t="s">
        <v>26</v>
      </c>
      <c r="C271" s="8" t="s">
        <v>34</v>
      </c>
      <c r="D271" s="5">
        <v>6</v>
      </c>
      <c r="E271" s="27">
        <v>0</v>
      </c>
      <c r="F271" s="29">
        <f t="shared" ref="F271:F275" si="11">D271*E271</f>
        <v>0</v>
      </c>
      <c r="G271" s="8" t="s">
        <v>54</v>
      </c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4"/>
      <c r="AA271" s="42"/>
      <c r="AB271" s="39"/>
    </row>
    <row r="272" spans="1:28" ht="33" customHeight="1" x14ac:dyDescent="0.25">
      <c r="A272" s="6">
        <v>141</v>
      </c>
      <c r="B272" s="7" t="s">
        <v>52</v>
      </c>
      <c r="C272" s="8" t="s">
        <v>34</v>
      </c>
      <c r="D272" s="5">
        <v>1</v>
      </c>
      <c r="E272" s="27">
        <v>0</v>
      </c>
      <c r="F272" s="29">
        <f t="shared" si="11"/>
        <v>0</v>
      </c>
      <c r="G272" s="8" t="s">
        <v>13</v>
      </c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4"/>
      <c r="AA272" s="42"/>
      <c r="AB272" s="39"/>
    </row>
    <row r="273" spans="1:28" ht="33" customHeight="1" x14ac:dyDescent="0.25">
      <c r="A273" s="6">
        <v>142</v>
      </c>
      <c r="B273" s="7" t="s">
        <v>47</v>
      </c>
      <c r="C273" s="8" t="s">
        <v>34</v>
      </c>
      <c r="D273" s="5">
        <v>20</v>
      </c>
      <c r="E273" s="27">
        <v>0</v>
      </c>
      <c r="F273" s="29">
        <f t="shared" si="11"/>
        <v>0</v>
      </c>
      <c r="G273" s="8" t="s">
        <v>13</v>
      </c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4"/>
      <c r="AA273" s="42"/>
      <c r="AB273" s="39"/>
    </row>
    <row r="274" spans="1:28" ht="33" customHeight="1" x14ac:dyDescent="0.25">
      <c r="A274" s="6">
        <v>143</v>
      </c>
      <c r="B274" s="7" t="s">
        <v>51</v>
      </c>
      <c r="C274" s="8" t="s">
        <v>34</v>
      </c>
      <c r="D274" s="5">
        <v>3</v>
      </c>
      <c r="E274" s="27">
        <v>0</v>
      </c>
      <c r="F274" s="29">
        <f t="shared" si="11"/>
        <v>0</v>
      </c>
      <c r="G274" s="8" t="s">
        <v>54</v>
      </c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4"/>
      <c r="AA274" s="42"/>
      <c r="AB274" s="39"/>
    </row>
    <row r="275" spans="1:28" ht="33" customHeight="1" x14ac:dyDescent="0.25">
      <c r="A275" s="6">
        <v>144</v>
      </c>
      <c r="B275" s="7" t="s">
        <v>27</v>
      </c>
      <c r="C275" s="8" t="s">
        <v>34</v>
      </c>
      <c r="D275" s="5">
        <v>21</v>
      </c>
      <c r="E275" s="27">
        <v>0</v>
      </c>
      <c r="F275" s="29">
        <f t="shared" si="11"/>
        <v>0</v>
      </c>
      <c r="G275" s="8" t="s">
        <v>13</v>
      </c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4"/>
      <c r="AA275" s="42"/>
      <c r="AB275" s="39"/>
    </row>
    <row r="276" spans="1:28" ht="33" customHeight="1" x14ac:dyDescent="0.25">
      <c r="A276" s="6">
        <v>145</v>
      </c>
      <c r="B276" s="7" t="s">
        <v>6</v>
      </c>
      <c r="C276" s="8" t="s">
        <v>34</v>
      </c>
      <c r="D276" s="5">
        <v>9</v>
      </c>
      <c r="E276" s="27">
        <v>0</v>
      </c>
      <c r="F276" s="29">
        <f>D276*E276</f>
        <v>0</v>
      </c>
      <c r="G276" s="8" t="s">
        <v>13</v>
      </c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4"/>
      <c r="AA276" s="42"/>
      <c r="AB276" s="39"/>
    </row>
    <row r="277" spans="1:28" ht="33" customHeight="1" x14ac:dyDescent="0.25">
      <c r="A277" s="6">
        <v>146</v>
      </c>
      <c r="B277" s="7" t="s">
        <v>8</v>
      </c>
      <c r="C277" s="8" t="s">
        <v>34</v>
      </c>
      <c r="D277" s="5">
        <v>2</v>
      </c>
      <c r="E277" s="27">
        <v>0</v>
      </c>
      <c r="F277" s="29">
        <f t="shared" ref="F277:F284" si="12">D277*E277</f>
        <v>0</v>
      </c>
      <c r="G277" s="8" t="s">
        <v>13</v>
      </c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4"/>
      <c r="AA277" s="42"/>
      <c r="AB277" s="39"/>
    </row>
    <row r="278" spans="1:28" ht="33" customHeight="1" x14ac:dyDescent="0.25">
      <c r="A278" s="6">
        <v>147</v>
      </c>
      <c r="B278" s="7" t="s">
        <v>48</v>
      </c>
      <c r="C278" s="8" t="s">
        <v>34</v>
      </c>
      <c r="D278" s="5">
        <v>27</v>
      </c>
      <c r="E278" s="27">
        <v>0</v>
      </c>
      <c r="F278" s="29">
        <f t="shared" si="12"/>
        <v>0</v>
      </c>
      <c r="G278" s="8" t="s">
        <v>13</v>
      </c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4"/>
      <c r="AA278" s="42"/>
      <c r="AB278" s="39"/>
    </row>
    <row r="279" spans="1:28" ht="45" x14ac:dyDescent="0.25">
      <c r="A279" s="6">
        <v>148</v>
      </c>
      <c r="B279" s="7" t="s">
        <v>65</v>
      </c>
      <c r="C279" s="8" t="s">
        <v>10</v>
      </c>
      <c r="D279" s="5">
        <v>19</v>
      </c>
      <c r="E279" s="27">
        <v>0</v>
      </c>
      <c r="F279" s="29">
        <f t="shared" si="12"/>
        <v>0</v>
      </c>
      <c r="G279" s="8" t="s">
        <v>21</v>
      </c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4"/>
      <c r="AA279" s="42"/>
      <c r="AB279" s="39"/>
    </row>
    <row r="280" spans="1:28" ht="33" customHeight="1" x14ac:dyDescent="0.25">
      <c r="A280" s="6">
        <v>149</v>
      </c>
      <c r="B280" s="7" t="s">
        <v>37</v>
      </c>
      <c r="C280" s="8" t="s">
        <v>10</v>
      </c>
      <c r="D280" s="5">
        <v>21</v>
      </c>
      <c r="E280" s="27">
        <v>0</v>
      </c>
      <c r="F280" s="29">
        <f t="shared" si="12"/>
        <v>0</v>
      </c>
      <c r="G280" s="8" t="s">
        <v>21</v>
      </c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4"/>
      <c r="AA280" s="42"/>
      <c r="AB280" s="39"/>
    </row>
    <row r="281" spans="1:28" ht="33" customHeight="1" x14ac:dyDescent="0.25">
      <c r="A281" s="6">
        <v>150</v>
      </c>
      <c r="B281" s="7" t="s">
        <v>58</v>
      </c>
      <c r="C281" s="8" t="s">
        <v>10</v>
      </c>
      <c r="D281" s="5">
        <v>5</v>
      </c>
      <c r="E281" s="27">
        <v>0</v>
      </c>
      <c r="F281" s="29">
        <f t="shared" si="12"/>
        <v>0</v>
      </c>
      <c r="G281" s="8" t="s">
        <v>21</v>
      </c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4"/>
      <c r="AA281" s="42"/>
      <c r="AB281" s="39"/>
    </row>
    <row r="282" spans="1:28" ht="33" customHeight="1" x14ac:dyDescent="0.25">
      <c r="A282" s="6">
        <v>151</v>
      </c>
      <c r="B282" s="7" t="s">
        <v>23</v>
      </c>
      <c r="C282" s="8" t="s">
        <v>10</v>
      </c>
      <c r="D282" s="5">
        <v>3</v>
      </c>
      <c r="E282" s="27">
        <v>0</v>
      </c>
      <c r="F282" s="29">
        <f t="shared" si="12"/>
        <v>0</v>
      </c>
      <c r="G282" s="8" t="s">
        <v>14</v>
      </c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4"/>
      <c r="AA282" s="42"/>
      <c r="AB282" s="39"/>
    </row>
    <row r="283" spans="1:28" s="9" customFormat="1" ht="33" customHeight="1" x14ac:dyDescent="0.25">
      <c r="A283" s="6">
        <v>152</v>
      </c>
      <c r="B283" s="7" t="s">
        <v>60</v>
      </c>
      <c r="C283" s="8" t="s">
        <v>36</v>
      </c>
      <c r="D283" s="5">
        <v>280</v>
      </c>
      <c r="E283" s="27">
        <v>0</v>
      </c>
      <c r="F283" s="29">
        <f t="shared" si="12"/>
        <v>0</v>
      </c>
      <c r="G283" s="8" t="s">
        <v>32</v>
      </c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4"/>
      <c r="AA283" s="46"/>
      <c r="AB283" s="35"/>
    </row>
    <row r="284" spans="1:28" s="18" customFormat="1" ht="33" customHeight="1" x14ac:dyDescent="0.25">
      <c r="A284" s="15">
        <v>153</v>
      </c>
      <c r="B284" s="16" t="s">
        <v>49</v>
      </c>
      <c r="C284" s="17" t="s">
        <v>10</v>
      </c>
      <c r="D284" s="13">
        <v>80</v>
      </c>
      <c r="E284" s="28">
        <v>0</v>
      </c>
      <c r="F284" s="29">
        <f t="shared" si="12"/>
        <v>0</v>
      </c>
      <c r="G284" s="17" t="s">
        <v>14</v>
      </c>
      <c r="H284" s="58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41"/>
      <c r="V284" s="57"/>
      <c r="W284" s="57"/>
      <c r="X284" s="57"/>
      <c r="Y284" s="57"/>
      <c r="Z284" s="59"/>
      <c r="AA284" s="60"/>
      <c r="AB284" s="56"/>
    </row>
    <row r="285" spans="1:28" ht="24.95" customHeight="1" x14ac:dyDescent="0.25">
      <c r="A285" s="103" t="s">
        <v>66</v>
      </c>
      <c r="B285" s="105"/>
      <c r="C285" s="105"/>
      <c r="D285" s="105"/>
      <c r="E285" s="105"/>
      <c r="F285" s="95">
        <f>SUM(F270:F284)</f>
        <v>0</v>
      </c>
      <c r="G285" s="90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21"/>
      <c r="AB285" s="10"/>
    </row>
    <row r="286" spans="1:28" ht="24.95" customHeight="1" x14ac:dyDescent="0.25">
      <c r="A286" s="110" t="s">
        <v>161</v>
      </c>
      <c r="B286" s="105"/>
      <c r="C286" s="105"/>
      <c r="D286" s="105"/>
      <c r="E286" s="105"/>
      <c r="F286" s="31">
        <f>SUM(F283:F284)*6%</f>
        <v>0</v>
      </c>
      <c r="G286" s="92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21"/>
      <c r="AB286" s="10"/>
    </row>
    <row r="287" spans="1:28" ht="24.95" customHeight="1" x14ac:dyDescent="0.25">
      <c r="A287" s="110" t="s">
        <v>9</v>
      </c>
      <c r="B287" s="105"/>
      <c r="C287" s="105"/>
      <c r="D287" s="105"/>
      <c r="E287" s="105"/>
      <c r="F287" s="31">
        <f>SUM(F270:F282)*0.24</f>
        <v>0</v>
      </c>
      <c r="G287" s="92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21"/>
      <c r="AB287" s="10"/>
    </row>
    <row r="288" spans="1:28" ht="24.95" customHeight="1" x14ac:dyDescent="0.25">
      <c r="A288" s="103" t="s">
        <v>67</v>
      </c>
      <c r="B288" s="105"/>
      <c r="C288" s="105"/>
      <c r="D288" s="105"/>
      <c r="E288" s="105"/>
      <c r="F288" s="95">
        <f>SUM(F285:F287)</f>
        <v>0</v>
      </c>
      <c r="G288" s="90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21"/>
      <c r="AB288" s="10"/>
    </row>
    <row r="289" spans="1:28" ht="24.95" customHeight="1" x14ac:dyDescent="0.25">
      <c r="A289" s="90"/>
      <c r="B289" s="90"/>
      <c r="C289" s="90"/>
      <c r="D289" s="90"/>
      <c r="E289" s="90"/>
      <c r="F289" s="90"/>
      <c r="G289" s="90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2"/>
      <c r="AB289" s="10"/>
    </row>
    <row r="290" spans="1:28" s="9" customFormat="1" ht="24.95" customHeight="1" x14ac:dyDescent="0.25">
      <c r="A290" s="108" t="s">
        <v>135</v>
      </c>
      <c r="B290" s="109"/>
      <c r="C290" s="109"/>
      <c r="D290" s="109"/>
      <c r="E290" s="109"/>
      <c r="F290" s="109"/>
      <c r="G290" s="109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</row>
    <row r="291" spans="1:28" ht="30" x14ac:dyDescent="0.25">
      <c r="A291" s="99" t="s">
        <v>0</v>
      </c>
      <c r="B291" s="99" t="s">
        <v>1</v>
      </c>
      <c r="C291" s="99" t="s">
        <v>2</v>
      </c>
      <c r="D291" s="99" t="s">
        <v>64</v>
      </c>
      <c r="E291" s="99" t="s">
        <v>39</v>
      </c>
      <c r="F291" s="99" t="s">
        <v>40</v>
      </c>
      <c r="G291" s="99" t="s">
        <v>11</v>
      </c>
      <c r="H291" s="94"/>
      <c r="I291" s="94"/>
      <c r="J291" s="117"/>
      <c r="K291" s="118"/>
      <c r="L291" s="118"/>
      <c r="M291" s="117"/>
      <c r="N291" s="118"/>
      <c r="O291" s="118"/>
      <c r="P291" s="117"/>
      <c r="Q291" s="118"/>
      <c r="R291" s="118"/>
      <c r="S291" s="41"/>
      <c r="T291" s="41"/>
      <c r="U291" s="41"/>
      <c r="V291" s="41"/>
      <c r="W291" s="41"/>
      <c r="X291" s="41"/>
      <c r="Y291" s="93"/>
      <c r="Z291" s="93"/>
      <c r="AA291" s="38"/>
      <c r="AB291" s="38"/>
    </row>
    <row r="292" spans="1:28" ht="19.5" customHeight="1" x14ac:dyDescent="0.25">
      <c r="A292" s="6"/>
      <c r="B292" s="85"/>
      <c r="C292" s="85"/>
      <c r="D292" s="99"/>
      <c r="E292" s="99"/>
      <c r="F292" s="99"/>
      <c r="G292" s="99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41"/>
      <c r="T292" s="41"/>
      <c r="U292" s="41"/>
      <c r="V292" s="41"/>
      <c r="W292" s="41"/>
      <c r="X292" s="41"/>
      <c r="Y292" s="41"/>
      <c r="Z292" s="44"/>
      <c r="AA292" s="42"/>
      <c r="AB292" s="39"/>
    </row>
    <row r="293" spans="1:28" ht="33" customHeight="1" x14ac:dyDescent="0.25">
      <c r="A293" s="6">
        <v>154</v>
      </c>
      <c r="B293" s="7" t="s">
        <v>59</v>
      </c>
      <c r="C293" s="8" t="s">
        <v>10</v>
      </c>
      <c r="D293" s="30" t="s">
        <v>144</v>
      </c>
      <c r="E293" s="20">
        <v>0</v>
      </c>
      <c r="F293" s="26">
        <f>D293*E293</f>
        <v>0</v>
      </c>
      <c r="G293" s="8" t="s">
        <v>12</v>
      </c>
      <c r="H293" s="6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35"/>
      <c r="Z293" s="44"/>
      <c r="AA293" s="42"/>
      <c r="AB293" s="39"/>
    </row>
    <row r="294" spans="1:28" s="9" customFormat="1" ht="33" customHeight="1" x14ac:dyDescent="0.25">
      <c r="A294" s="6">
        <v>155</v>
      </c>
      <c r="B294" s="7" t="s">
        <v>26</v>
      </c>
      <c r="C294" s="8" t="s">
        <v>34</v>
      </c>
      <c r="D294" s="30" t="s">
        <v>116</v>
      </c>
      <c r="E294" s="20">
        <v>0</v>
      </c>
      <c r="F294" s="26">
        <f t="shared" ref="F294:F310" si="13">D294*E294</f>
        <v>0</v>
      </c>
      <c r="G294" s="8" t="s">
        <v>54</v>
      </c>
      <c r="H294" s="62"/>
      <c r="I294" s="63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35"/>
      <c r="Z294" s="44"/>
      <c r="AA294" s="42"/>
      <c r="AB294" s="35"/>
    </row>
    <row r="295" spans="1:28" ht="33" customHeight="1" x14ac:dyDescent="0.25">
      <c r="A295" s="6">
        <v>156</v>
      </c>
      <c r="B295" s="7" t="s">
        <v>19</v>
      </c>
      <c r="C295" s="8" t="s">
        <v>34</v>
      </c>
      <c r="D295" s="30" t="s">
        <v>114</v>
      </c>
      <c r="E295" s="20">
        <v>0</v>
      </c>
      <c r="F295" s="26">
        <f t="shared" si="13"/>
        <v>0</v>
      </c>
      <c r="G295" s="8" t="s">
        <v>54</v>
      </c>
      <c r="H295" s="6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35"/>
      <c r="Z295" s="44"/>
      <c r="AA295" s="42"/>
      <c r="AB295" s="39"/>
    </row>
    <row r="296" spans="1:28" ht="33" customHeight="1" x14ac:dyDescent="0.25">
      <c r="A296" s="6">
        <v>157</v>
      </c>
      <c r="B296" s="7" t="s">
        <v>52</v>
      </c>
      <c r="C296" s="8" t="s">
        <v>34</v>
      </c>
      <c r="D296" s="30" t="s">
        <v>57</v>
      </c>
      <c r="E296" s="20">
        <v>0</v>
      </c>
      <c r="F296" s="26">
        <f t="shared" si="13"/>
        <v>0</v>
      </c>
      <c r="G296" s="8" t="s">
        <v>13</v>
      </c>
      <c r="H296" s="6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35"/>
      <c r="Z296" s="44"/>
      <c r="AA296" s="42"/>
      <c r="AB296" s="39"/>
    </row>
    <row r="297" spans="1:28" ht="33" customHeight="1" x14ac:dyDescent="0.25">
      <c r="A297" s="6">
        <v>158</v>
      </c>
      <c r="B297" s="7" t="s">
        <v>47</v>
      </c>
      <c r="C297" s="8" t="s">
        <v>34</v>
      </c>
      <c r="D297" s="30" t="s">
        <v>145</v>
      </c>
      <c r="E297" s="20">
        <v>0</v>
      </c>
      <c r="F297" s="26">
        <f t="shared" si="13"/>
        <v>0</v>
      </c>
      <c r="G297" s="8" t="s">
        <v>13</v>
      </c>
      <c r="H297" s="6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35"/>
      <c r="Z297" s="44"/>
      <c r="AA297" s="42"/>
      <c r="AB297" s="39"/>
    </row>
    <row r="298" spans="1:28" ht="33" customHeight="1" x14ac:dyDescent="0.25">
      <c r="A298" s="6">
        <v>159</v>
      </c>
      <c r="B298" s="7" t="s">
        <v>27</v>
      </c>
      <c r="C298" s="8" t="s">
        <v>34</v>
      </c>
      <c r="D298" s="30" t="s">
        <v>115</v>
      </c>
      <c r="E298" s="20">
        <v>0</v>
      </c>
      <c r="F298" s="26">
        <f t="shared" si="13"/>
        <v>0</v>
      </c>
      <c r="G298" s="8" t="s">
        <v>13</v>
      </c>
      <c r="H298" s="6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35"/>
      <c r="Z298" s="44"/>
      <c r="AA298" s="42"/>
      <c r="AB298" s="39"/>
    </row>
    <row r="299" spans="1:28" ht="33" customHeight="1" x14ac:dyDescent="0.25">
      <c r="A299" s="6">
        <v>160</v>
      </c>
      <c r="B299" s="7" t="s">
        <v>8</v>
      </c>
      <c r="C299" s="8" t="s">
        <v>34</v>
      </c>
      <c r="D299" s="30" t="s">
        <v>146</v>
      </c>
      <c r="E299" s="20">
        <v>0</v>
      </c>
      <c r="F299" s="26">
        <f t="shared" si="13"/>
        <v>0</v>
      </c>
      <c r="G299" s="8" t="s">
        <v>13</v>
      </c>
      <c r="H299" s="6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35"/>
      <c r="Z299" s="44"/>
      <c r="AA299" s="42"/>
      <c r="AB299" s="39"/>
    </row>
    <row r="300" spans="1:28" ht="33" customHeight="1" x14ac:dyDescent="0.25">
      <c r="A300" s="6">
        <v>161</v>
      </c>
      <c r="B300" s="7" t="s">
        <v>50</v>
      </c>
      <c r="C300" s="8" t="s">
        <v>10</v>
      </c>
      <c r="D300" s="30" t="s">
        <v>147</v>
      </c>
      <c r="E300" s="20">
        <v>0</v>
      </c>
      <c r="F300" s="26">
        <f t="shared" si="13"/>
        <v>0</v>
      </c>
      <c r="G300" s="8" t="s">
        <v>14</v>
      </c>
      <c r="H300" s="6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35"/>
      <c r="Z300" s="44"/>
      <c r="AA300" s="42"/>
      <c r="AB300" s="39"/>
    </row>
    <row r="301" spans="1:28" ht="33" customHeight="1" x14ac:dyDescent="0.25">
      <c r="A301" s="6">
        <v>162</v>
      </c>
      <c r="B301" s="7" t="s">
        <v>165</v>
      </c>
      <c r="C301" s="8" t="s">
        <v>34</v>
      </c>
      <c r="D301" s="30" t="s">
        <v>148</v>
      </c>
      <c r="E301" s="20">
        <v>0</v>
      </c>
      <c r="F301" s="26">
        <f t="shared" si="13"/>
        <v>0</v>
      </c>
      <c r="G301" s="8" t="s">
        <v>13</v>
      </c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35"/>
      <c r="Z301" s="44"/>
      <c r="AA301" s="42"/>
      <c r="AB301" s="39"/>
    </row>
    <row r="302" spans="1:28" ht="33" customHeight="1" x14ac:dyDescent="0.25">
      <c r="A302" s="6">
        <v>163</v>
      </c>
      <c r="B302" s="7" t="s">
        <v>4</v>
      </c>
      <c r="C302" s="84" t="s">
        <v>10</v>
      </c>
      <c r="D302" s="30" t="s">
        <v>113</v>
      </c>
      <c r="E302" s="20">
        <v>0</v>
      </c>
      <c r="F302" s="26">
        <f t="shared" si="13"/>
        <v>0</v>
      </c>
      <c r="G302" s="8" t="s">
        <v>14</v>
      </c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35"/>
      <c r="Z302" s="44"/>
      <c r="AA302" s="42"/>
      <c r="AB302" s="39"/>
    </row>
    <row r="303" spans="1:28" ht="33" customHeight="1" x14ac:dyDescent="0.25">
      <c r="A303" s="6">
        <v>164</v>
      </c>
      <c r="B303" s="7" t="s">
        <v>15</v>
      </c>
      <c r="C303" s="8" t="s">
        <v>10</v>
      </c>
      <c r="D303" s="30" t="s">
        <v>149</v>
      </c>
      <c r="E303" s="20">
        <v>0</v>
      </c>
      <c r="F303" s="26">
        <f t="shared" si="13"/>
        <v>0</v>
      </c>
      <c r="G303" s="8" t="s">
        <v>21</v>
      </c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35"/>
      <c r="Z303" s="44"/>
      <c r="AA303" s="42"/>
      <c r="AB303" s="39"/>
    </row>
    <row r="304" spans="1:28" ht="33" customHeight="1" x14ac:dyDescent="0.25">
      <c r="A304" s="6">
        <v>165</v>
      </c>
      <c r="B304" s="7" t="s">
        <v>7</v>
      </c>
      <c r="C304" s="8" t="s">
        <v>41</v>
      </c>
      <c r="D304" s="30" t="s">
        <v>116</v>
      </c>
      <c r="E304" s="20">
        <v>0</v>
      </c>
      <c r="F304" s="26">
        <f t="shared" si="13"/>
        <v>0</v>
      </c>
      <c r="G304" s="8" t="s">
        <v>61</v>
      </c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35"/>
      <c r="Z304" s="44"/>
      <c r="AA304" s="42"/>
      <c r="AB304" s="39"/>
    </row>
    <row r="305" spans="1:28" ht="33" customHeight="1" x14ac:dyDescent="0.25">
      <c r="A305" s="6">
        <v>166</v>
      </c>
      <c r="B305" s="7" t="s">
        <v>33</v>
      </c>
      <c r="C305" s="8" t="s">
        <v>10</v>
      </c>
      <c r="D305" s="30" t="s">
        <v>118</v>
      </c>
      <c r="E305" s="20">
        <v>0</v>
      </c>
      <c r="F305" s="26">
        <f t="shared" si="13"/>
        <v>0</v>
      </c>
      <c r="G305" s="8" t="s">
        <v>55</v>
      </c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35"/>
      <c r="Z305" s="44"/>
      <c r="AA305" s="42"/>
      <c r="AB305" s="39"/>
    </row>
    <row r="306" spans="1:28" ht="45" x14ac:dyDescent="0.25">
      <c r="A306" s="6">
        <v>167</v>
      </c>
      <c r="B306" s="7" t="s">
        <v>65</v>
      </c>
      <c r="C306" s="8" t="s">
        <v>10</v>
      </c>
      <c r="D306" s="30" t="s">
        <v>119</v>
      </c>
      <c r="E306" s="20">
        <v>0</v>
      </c>
      <c r="F306" s="26">
        <f t="shared" si="13"/>
        <v>0</v>
      </c>
      <c r="G306" s="8" t="s">
        <v>21</v>
      </c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35"/>
      <c r="Z306" s="44"/>
      <c r="AA306" s="42"/>
      <c r="AB306" s="39"/>
    </row>
    <row r="307" spans="1:28" ht="33" customHeight="1" x14ac:dyDescent="0.25">
      <c r="A307" s="6">
        <v>168</v>
      </c>
      <c r="B307" s="7" t="s">
        <v>37</v>
      </c>
      <c r="C307" s="8" t="s">
        <v>10</v>
      </c>
      <c r="D307" s="30" t="s">
        <v>113</v>
      </c>
      <c r="E307" s="20">
        <v>0</v>
      </c>
      <c r="F307" s="26">
        <f t="shared" si="13"/>
        <v>0</v>
      </c>
      <c r="G307" s="8" t="s">
        <v>21</v>
      </c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35"/>
      <c r="Z307" s="44"/>
      <c r="AA307" s="42"/>
      <c r="AB307" s="39"/>
    </row>
    <row r="308" spans="1:28" ht="33" customHeight="1" x14ac:dyDescent="0.25">
      <c r="A308" s="6">
        <v>169</v>
      </c>
      <c r="B308" s="7" t="s">
        <v>58</v>
      </c>
      <c r="C308" s="8" t="s">
        <v>10</v>
      </c>
      <c r="D308" s="30" t="s">
        <v>147</v>
      </c>
      <c r="E308" s="20">
        <v>0</v>
      </c>
      <c r="F308" s="26">
        <f t="shared" si="13"/>
        <v>0</v>
      </c>
      <c r="G308" s="8" t="s">
        <v>21</v>
      </c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35"/>
      <c r="Z308" s="44"/>
      <c r="AA308" s="42"/>
      <c r="AB308" s="39"/>
    </row>
    <row r="309" spans="1:28" s="9" customFormat="1" ht="33" customHeight="1" x14ac:dyDescent="0.25">
      <c r="A309" s="6">
        <v>170</v>
      </c>
      <c r="B309" s="7" t="s">
        <v>60</v>
      </c>
      <c r="C309" s="8" t="s">
        <v>36</v>
      </c>
      <c r="D309" s="30" t="s">
        <v>150</v>
      </c>
      <c r="E309" s="20">
        <v>0</v>
      </c>
      <c r="F309" s="26">
        <f t="shared" si="13"/>
        <v>0</v>
      </c>
      <c r="G309" s="8" t="s">
        <v>32</v>
      </c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35"/>
      <c r="Z309" s="44"/>
      <c r="AA309" s="46"/>
      <c r="AB309" s="35"/>
    </row>
    <row r="310" spans="1:28" s="9" customFormat="1" ht="33" customHeight="1" x14ac:dyDescent="0.25">
      <c r="A310" s="6">
        <v>171</v>
      </c>
      <c r="B310" s="7" t="s">
        <v>49</v>
      </c>
      <c r="C310" s="8" t="s">
        <v>10</v>
      </c>
      <c r="D310" s="30" t="s">
        <v>117</v>
      </c>
      <c r="E310" s="20">
        <v>0</v>
      </c>
      <c r="F310" s="26">
        <f t="shared" si="13"/>
        <v>0</v>
      </c>
      <c r="G310" s="8" t="s">
        <v>14</v>
      </c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35"/>
      <c r="Z310" s="44"/>
      <c r="AA310" s="46"/>
      <c r="AB310" s="35"/>
    </row>
    <row r="311" spans="1:28" ht="24.95" customHeight="1" x14ac:dyDescent="0.25">
      <c r="A311" s="103" t="s">
        <v>68</v>
      </c>
      <c r="B311" s="105"/>
      <c r="C311" s="105"/>
      <c r="D311" s="105"/>
      <c r="E311" s="105"/>
      <c r="F311" s="95">
        <f>SUM(F293:F310)</f>
        <v>0</v>
      </c>
      <c r="G311" s="90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21"/>
      <c r="AB311" s="10"/>
    </row>
    <row r="312" spans="1:28" ht="24.95" customHeight="1" x14ac:dyDescent="0.25">
      <c r="A312" s="110" t="s">
        <v>161</v>
      </c>
      <c r="B312" s="105"/>
      <c r="C312" s="105"/>
      <c r="D312" s="105"/>
      <c r="E312" s="105"/>
      <c r="F312" s="31">
        <f>SUM(F309:F310)*6%</f>
        <v>0</v>
      </c>
      <c r="G312" s="92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21"/>
      <c r="AB312" s="10"/>
    </row>
    <row r="313" spans="1:28" ht="24.95" customHeight="1" x14ac:dyDescent="0.25">
      <c r="A313" s="110" t="s">
        <v>9</v>
      </c>
      <c r="B313" s="105"/>
      <c r="C313" s="105"/>
      <c r="D313" s="105"/>
      <c r="E313" s="105"/>
      <c r="F313" s="31">
        <f>SUM(F293:F308)*24%</f>
        <v>0</v>
      </c>
      <c r="G313" s="92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21"/>
      <c r="AB313" s="10"/>
    </row>
    <row r="314" spans="1:28" ht="24.95" customHeight="1" x14ac:dyDescent="0.25">
      <c r="A314" s="103" t="s">
        <v>69</v>
      </c>
      <c r="B314" s="105"/>
      <c r="C314" s="105"/>
      <c r="D314" s="105"/>
      <c r="E314" s="105"/>
      <c r="F314" s="95">
        <f>SUM(F311:F313)</f>
        <v>0</v>
      </c>
      <c r="G314" s="90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21"/>
      <c r="AB314" s="10"/>
    </row>
    <row r="315" spans="1:28" ht="24.95" customHeight="1" x14ac:dyDescent="0.25">
      <c r="A315" s="90"/>
      <c r="B315" s="90"/>
      <c r="C315" s="90"/>
      <c r="D315" s="90"/>
      <c r="E315" s="90"/>
      <c r="F315" s="90"/>
      <c r="G315" s="90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2"/>
      <c r="AB315" s="10"/>
    </row>
    <row r="316" spans="1:28" ht="24.95" customHeight="1" x14ac:dyDescent="0.25">
      <c r="A316" s="103" t="s">
        <v>29</v>
      </c>
      <c r="B316" s="105"/>
      <c r="C316" s="105"/>
      <c r="D316" s="105"/>
      <c r="E316" s="105"/>
      <c r="F316" s="95">
        <f>F285+F311</f>
        <v>0</v>
      </c>
      <c r="G316" s="90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51"/>
      <c r="AB316" s="10"/>
    </row>
    <row r="317" spans="1:28" ht="24.95" customHeight="1" x14ac:dyDescent="0.25">
      <c r="A317" s="110" t="s">
        <v>161</v>
      </c>
      <c r="B317" s="105"/>
      <c r="C317" s="105"/>
      <c r="D317" s="105"/>
      <c r="E317" s="105"/>
      <c r="F317" s="95">
        <f>F286+F312</f>
        <v>0</v>
      </c>
      <c r="G317" s="92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51"/>
      <c r="AB317" s="10"/>
    </row>
    <row r="318" spans="1:28" s="32" customFormat="1" ht="24.95" customHeight="1" x14ac:dyDescent="0.25">
      <c r="A318" s="110" t="s">
        <v>9</v>
      </c>
      <c r="B318" s="105"/>
      <c r="C318" s="105"/>
      <c r="D318" s="105"/>
      <c r="E318" s="105"/>
      <c r="F318" s="95">
        <f>F287+F313</f>
        <v>0</v>
      </c>
      <c r="G318" s="92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50"/>
      <c r="AB318" s="64"/>
    </row>
    <row r="319" spans="1:28" ht="24.95" customHeight="1" x14ac:dyDescent="0.25">
      <c r="A319" s="103" t="s">
        <v>89</v>
      </c>
      <c r="B319" s="105"/>
      <c r="C319" s="105"/>
      <c r="D319" s="105"/>
      <c r="E319" s="105"/>
      <c r="F319" s="95">
        <f>F288+F314</f>
        <v>0</v>
      </c>
      <c r="G319" s="86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51"/>
      <c r="AB319" s="52"/>
    </row>
    <row r="320" spans="1:28" ht="24.95" customHeight="1" x14ac:dyDescent="0.25">
      <c r="A320" s="90"/>
      <c r="B320" s="90"/>
      <c r="C320" s="90"/>
      <c r="D320" s="90"/>
      <c r="E320" s="90"/>
      <c r="F320" s="90"/>
      <c r="G320" s="90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2"/>
      <c r="AB320" s="10"/>
    </row>
    <row r="321" spans="1:28" ht="24.95" customHeight="1" x14ac:dyDescent="0.25">
      <c r="A321" s="108" t="s">
        <v>90</v>
      </c>
      <c r="B321" s="109"/>
      <c r="C321" s="109"/>
      <c r="D321" s="109"/>
      <c r="E321" s="109"/>
      <c r="F321" s="109"/>
      <c r="G321" s="109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6"/>
      <c r="AB321" s="36"/>
    </row>
    <row r="322" spans="1:28" s="9" customFormat="1" ht="24.95" customHeight="1" x14ac:dyDescent="0.25">
      <c r="A322" s="108" t="s">
        <v>91</v>
      </c>
      <c r="B322" s="109"/>
      <c r="C322" s="109"/>
      <c r="D322" s="109"/>
      <c r="E322" s="109"/>
      <c r="F322" s="109"/>
      <c r="G322" s="109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</row>
    <row r="323" spans="1:28" ht="30" x14ac:dyDescent="0.25">
      <c r="A323" s="99" t="s">
        <v>0</v>
      </c>
      <c r="B323" s="99" t="s">
        <v>1</v>
      </c>
      <c r="C323" s="99" t="s">
        <v>2</v>
      </c>
      <c r="D323" s="99" t="s">
        <v>64</v>
      </c>
      <c r="E323" s="99" t="s">
        <v>39</v>
      </c>
      <c r="F323" s="99" t="s">
        <v>40</v>
      </c>
      <c r="G323" s="99" t="s">
        <v>11</v>
      </c>
      <c r="H323" s="94"/>
      <c r="I323" s="94"/>
      <c r="J323" s="117"/>
      <c r="K323" s="118"/>
      <c r="L323" s="118"/>
      <c r="M323" s="117"/>
      <c r="N323" s="118"/>
      <c r="O323" s="118"/>
      <c r="P323" s="117"/>
      <c r="Q323" s="118"/>
      <c r="R323" s="118"/>
      <c r="S323" s="41"/>
      <c r="T323" s="41"/>
      <c r="U323" s="41"/>
      <c r="V323" s="41"/>
      <c r="W323" s="41"/>
      <c r="X323" s="41"/>
      <c r="Y323" s="93"/>
      <c r="Z323" s="93"/>
      <c r="AA323" s="38"/>
      <c r="AB323" s="38"/>
    </row>
    <row r="324" spans="1:28" x14ac:dyDescent="0.25">
      <c r="A324" s="99"/>
      <c r="B324" s="99"/>
      <c r="C324" s="99"/>
      <c r="D324" s="99"/>
      <c r="E324" s="99"/>
      <c r="F324" s="99"/>
      <c r="G324" s="99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41"/>
      <c r="T324" s="41"/>
      <c r="U324" s="41"/>
      <c r="V324" s="41"/>
      <c r="W324" s="41"/>
      <c r="X324" s="41"/>
      <c r="Y324" s="93"/>
      <c r="Z324" s="93"/>
      <c r="AA324" s="38"/>
      <c r="AB324" s="38"/>
    </row>
    <row r="325" spans="1:28" ht="33" customHeight="1" x14ac:dyDescent="0.25">
      <c r="A325" s="6">
        <v>172</v>
      </c>
      <c r="B325" s="7" t="s">
        <v>18</v>
      </c>
      <c r="C325" s="8" t="s">
        <v>10</v>
      </c>
      <c r="D325" s="19">
        <v>6</v>
      </c>
      <c r="E325" s="20">
        <v>0</v>
      </c>
      <c r="F325" s="24">
        <f>D325*E325</f>
        <v>0</v>
      </c>
      <c r="G325" s="8" t="s">
        <v>56</v>
      </c>
      <c r="H325" s="41"/>
      <c r="I325" s="41"/>
      <c r="J325" s="41"/>
      <c r="K325" s="41"/>
      <c r="L325" s="53"/>
      <c r="M325" s="53"/>
      <c r="N325" s="53"/>
      <c r="O325" s="53"/>
      <c r="P325" s="53"/>
      <c r="Q325" s="53"/>
      <c r="R325" s="53"/>
      <c r="S325" s="41"/>
      <c r="T325" s="41"/>
      <c r="U325" s="41"/>
      <c r="V325" s="41"/>
      <c r="W325" s="41"/>
      <c r="X325" s="41"/>
      <c r="Y325" s="53"/>
      <c r="Z325" s="43"/>
      <c r="AA325" s="50"/>
      <c r="AB325" s="39"/>
    </row>
    <row r="326" spans="1:28" ht="33" customHeight="1" x14ac:dyDescent="0.25">
      <c r="A326" s="6">
        <v>173</v>
      </c>
      <c r="B326" s="7" t="s">
        <v>47</v>
      </c>
      <c r="C326" s="8" t="s">
        <v>34</v>
      </c>
      <c r="D326" s="19">
        <v>96</v>
      </c>
      <c r="E326" s="20">
        <v>0</v>
      </c>
      <c r="F326" s="24">
        <f t="shared" ref="F326:F333" si="14">D326*E326</f>
        <v>0</v>
      </c>
      <c r="G326" s="8" t="s">
        <v>13</v>
      </c>
      <c r="H326" s="41"/>
      <c r="I326" s="41"/>
      <c r="J326" s="41"/>
      <c r="K326" s="41"/>
      <c r="L326" s="53"/>
      <c r="M326" s="53"/>
      <c r="N326" s="53"/>
      <c r="O326" s="53"/>
      <c r="P326" s="53"/>
      <c r="Q326" s="53"/>
      <c r="R326" s="53"/>
      <c r="S326" s="41"/>
      <c r="T326" s="41"/>
      <c r="U326" s="41"/>
      <c r="V326" s="41"/>
      <c r="W326" s="41"/>
      <c r="X326" s="41"/>
      <c r="Y326" s="53"/>
      <c r="Z326" s="43"/>
      <c r="AA326" s="50"/>
      <c r="AB326" s="39"/>
    </row>
    <row r="327" spans="1:28" ht="33" customHeight="1" x14ac:dyDescent="0.25">
      <c r="A327" s="6">
        <v>174</v>
      </c>
      <c r="B327" s="7" t="s">
        <v>25</v>
      </c>
      <c r="C327" s="8" t="s">
        <v>10</v>
      </c>
      <c r="D327" s="19">
        <v>4</v>
      </c>
      <c r="E327" s="20">
        <v>0</v>
      </c>
      <c r="F327" s="24">
        <f t="shared" si="14"/>
        <v>0</v>
      </c>
      <c r="G327" s="8" t="s">
        <v>21</v>
      </c>
      <c r="H327" s="41"/>
      <c r="I327" s="41"/>
      <c r="J327" s="41"/>
      <c r="K327" s="41"/>
      <c r="L327" s="53"/>
      <c r="M327" s="53"/>
      <c r="N327" s="53"/>
      <c r="O327" s="53"/>
      <c r="P327" s="53"/>
      <c r="Q327" s="53"/>
      <c r="R327" s="53"/>
      <c r="S327" s="41"/>
      <c r="T327" s="41"/>
      <c r="U327" s="41"/>
      <c r="V327" s="41"/>
      <c r="W327" s="41"/>
      <c r="X327" s="41"/>
      <c r="Y327" s="53"/>
      <c r="Z327" s="43"/>
      <c r="AA327" s="50"/>
      <c r="AB327" s="39"/>
    </row>
    <row r="328" spans="1:28" ht="33" customHeight="1" x14ac:dyDescent="0.25">
      <c r="A328" s="6">
        <v>175</v>
      </c>
      <c r="B328" s="7" t="s">
        <v>20</v>
      </c>
      <c r="C328" s="8" t="s">
        <v>34</v>
      </c>
      <c r="D328" s="19">
        <v>10</v>
      </c>
      <c r="E328" s="20">
        <v>0</v>
      </c>
      <c r="F328" s="24">
        <f t="shared" si="14"/>
        <v>0</v>
      </c>
      <c r="G328" s="8" t="s">
        <v>54</v>
      </c>
      <c r="H328" s="41"/>
      <c r="I328" s="41"/>
      <c r="J328" s="41"/>
      <c r="K328" s="41"/>
      <c r="L328" s="53"/>
      <c r="M328" s="53"/>
      <c r="N328" s="53"/>
      <c r="O328" s="53"/>
      <c r="P328" s="53"/>
      <c r="Q328" s="53"/>
      <c r="R328" s="53"/>
      <c r="S328" s="41"/>
      <c r="T328" s="41"/>
      <c r="U328" s="41"/>
      <c r="V328" s="41"/>
      <c r="W328" s="41"/>
      <c r="X328" s="41"/>
      <c r="Y328" s="53"/>
      <c r="Z328" s="43"/>
      <c r="AA328" s="50"/>
      <c r="AB328" s="39"/>
    </row>
    <row r="329" spans="1:28" ht="33" customHeight="1" x14ac:dyDescent="0.25">
      <c r="A329" s="6">
        <v>176</v>
      </c>
      <c r="B329" s="7" t="s">
        <v>42</v>
      </c>
      <c r="C329" s="8" t="s">
        <v>10</v>
      </c>
      <c r="D329" s="19">
        <v>4</v>
      </c>
      <c r="E329" s="20">
        <v>0</v>
      </c>
      <c r="F329" s="24">
        <f t="shared" si="14"/>
        <v>0</v>
      </c>
      <c r="G329" s="8" t="s">
        <v>21</v>
      </c>
      <c r="H329" s="41"/>
      <c r="I329" s="41"/>
      <c r="J329" s="41"/>
      <c r="K329" s="41"/>
      <c r="L329" s="53"/>
      <c r="M329" s="53"/>
      <c r="N329" s="53"/>
      <c r="O329" s="53"/>
      <c r="P329" s="53"/>
      <c r="Q329" s="53"/>
      <c r="R329" s="53"/>
      <c r="S329" s="41"/>
      <c r="T329" s="41"/>
      <c r="U329" s="41"/>
      <c r="V329" s="41"/>
      <c r="W329" s="41"/>
      <c r="X329" s="41"/>
      <c r="Y329" s="53"/>
      <c r="Z329" s="43"/>
      <c r="AA329" s="50"/>
      <c r="AB329" s="39"/>
    </row>
    <row r="330" spans="1:28" ht="33" customHeight="1" x14ac:dyDescent="0.25">
      <c r="A330" s="6">
        <v>177</v>
      </c>
      <c r="B330" s="7" t="s">
        <v>45</v>
      </c>
      <c r="C330" s="84" t="s">
        <v>10</v>
      </c>
      <c r="D330" s="19">
        <v>1</v>
      </c>
      <c r="E330" s="20">
        <v>0</v>
      </c>
      <c r="F330" s="24">
        <f t="shared" si="14"/>
        <v>0</v>
      </c>
      <c r="G330" s="8" t="s">
        <v>21</v>
      </c>
      <c r="H330" s="41"/>
      <c r="I330" s="41"/>
      <c r="J330" s="41"/>
      <c r="K330" s="41"/>
      <c r="L330" s="53"/>
      <c r="M330" s="53"/>
      <c r="N330" s="53"/>
      <c r="O330" s="53"/>
      <c r="P330" s="53"/>
      <c r="Q330" s="53"/>
      <c r="R330" s="53"/>
      <c r="S330" s="41"/>
      <c r="T330" s="41"/>
      <c r="U330" s="41"/>
      <c r="V330" s="41"/>
      <c r="W330" s="41"/>
      <c r="X330" s="41"/>
      <c r="Y330" s="53"/>
      <c r="Z330" s="43"/>
      <c r="AA330" s="50"/>
      <c r="AB330" s="39"/>
    </row>
    <row r="331" spans="1:28" s="9" customFormat="1" ht="33" customHeight="1" x14ac:dyDescent="0.25">
      <c r="A331" s="6">
        <v>178</v>
      </c>
      <c r="B331" s="7" t="s">
        <v>60</v>
      </c>
      <c r="C331" s="8" t="s">
        <v>36</v>
      </c>
      <c r="D331" s="24">
        <v>1940</v>
      </c>
      <c r="E331" s="20">
        <v>0</v>
      </c>
      <c r="F331" s="24">
        <f t="shared" si="14"/>
        <v>0</v>
      </c>
      <c r="G331" s="8" t="s">
        <v>32</v>
      </c>
      <c r="H331" s="41"/>
      <c r="I331" s="41"/>
      <c r="J331" s="41"/>
      <c r="K331" s="41"/>
      <c r="L331" s="53"/>
      <c r="M331" s="53"/>
      <c r="N331" s="53"/>
      <c r="O331" s="53"/>
      <c r="P331" s="53"/>
      <c r="Q331" s="53"/>
      <c r="R331" s="53"/>
      <c r="S331" s="41"/>
      <c r="T331" s="41"/>
      <c r="U331" s="41"/>
      <c r="V331" s="41"/>
      <c r="W331" s="41"/>
      <c r="X331" s="41"/>
      <c r="Y331" s="53"/>
      <c r="Z331" s="43"/>
      <c r="AA331" s="54"/>
      <c r="AB331" s="35"/>
    </row>
    <row r="332" spans="1:28" s="9" customFormat="1" ht="45" x14ac:dyDescent="0.25">
      <c r="A332" s="6">
        <v>179</v>
      </c>
      <c r="B332" s="7" t="s">
        <v>44</v>
      </c>
      <c r="C332" s="8" t="s">
        <v>36</v>
      </c>
      <c r="D332" s="19">
        <v>100</v>
      </c>
      <c r="E332" s="20">
        <v>0</v>
      </c>
      <c r="F332" s="24">
        <f t="shared" si="14"/>
        <v>0</v>
      </c>
      <c r="G332" s="8" t="s">
        <v>14</v>
      </c>
      <c r="H332" s="41"/>
      <c r="I332" s="41"/>
      <c r="J332" s="41"/>
      <c r="K332" s="41"/>
      <c r="L332" s="53"/>
      <c r="M332" s="53"/>
      <c r="N332" s="53"/>
      <c r="O332" s="53"/>
      <c r="P332" s="53"/>
      <c r="Q332" s="53"/>
      <c r="R332" s="53"/>
      <c r="S332" s="41"/>
      <c r="T332" s="41"/>
      <c r="U332" s="41"/>
      <c r="V332" s="41"/>
      <c r="W332" s="41"/>
      <c r="X332" s="41"/>
      <c r="Y332" s="53"/>
      <c r="Z332" s="43"/>
      <c r="AA332" s="54"/>
      <c r="AB332" s="35"/>
    </row>
    <row r="333" spans="1:28" s="9" customFormat="1" ht="33" customHeight="1" x14ac:dyDescent="0.25">
      <c r="A333" s="6">
        <v>180</v>
      </c>
      <c r="B333" s="7" t="s">
        <v>49</v>
      </c>
      <c r="C333" s="8" t="s">
        <v>10</v>
      </c>
      <c r="D333" s="19">
        <v>290</v>
      </c>
      <c r="E333" s="20">
        <v>0</v>
      </c>
      <c r="F333" s="24">
        <f t="shared" si="14"/>
        <v>0</v>
      </c>
      <c r="G333" s="8" t="s">
        <v>14</v>
      </c>
      <c r="H333" s="41"/>
      <c r="I333" s="41"/>
      <c r="J333" s="41"/>
      <c r="K333" s="41"/>
      <c r="L333" s="53"/>
      <c r="M333" s="53"/>
      <c r="N333" s="53"/>
      <c r="O333" s="53"/>
      <c r="P333" s="53"/>
      <c r="Q333" s="53"/>
      <c r="R333" s="53"/>
      <c r="S333" s="41"/>
      <c r="T333" s="41"/>
      <c r="U333" s="41"/>
      <c r="V333" s="41"/>
      <c r="W333" s="41"/>
      <c r="X333" s="41"/>
      <c r="Y333" s="53"/>
      <c r="Z333" s="43"/>
      <c r="AA333" s="54"/>
      <c r="AB333" s="35"/>
    </row>
    <row r="334" spans="1:28" ht="24.95" customHeight="1" x14ac:dyDescent="0.25">
      <c r="A334" s="103" t="s">
        <v>66</v>
      </c>
      <c r="B334" s="105"/>
      <c r="C334" s="105"/>
      <c r="D334" s="105"/>
      <c r="E334" s="105"/>
      <c r="F334" s="95">
        <f>SUM(F325:F333)</f>
        <v>0</v>
      </c>
      <c r="G334" s="90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21"/>
      <c r="AB334" s="10"/>
    </row>
    <row r="335" spans="1:28" ht="24.95" customHeight="1" x14ac:dyDescent="0.25">
      <c r="A335" s="110" t="s">
        <v>161</v>
      </c>
      <c r="B335" s="105"/>
      <c r="C335" s="105"/>
      <c r="D335" s="105"/>
      <c r="E335" s="105"/>
      <c r="F335" s="31">
        <f>SUM(F331:F333)*6%</f>
        <v>0</v>
      </c>
      <c r="G335" s="92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21"/>
      <c r="AB335" s="10"/>
    </row>
    <row r="336" spans="1:28" ht="24.95" customHeight="1" x14ac:dyDescent="0.25">
      <c r="A336" s="110" t="s">
        <v>9</v>
      </c>
      <c r="B336" s="105"/>
      <c r="C336" s="105"/>
      <c r="D336" s="105"/>
      <c r="E336" s="105"/>
      <c r="F336" s="31">
        <f>SUM(F325:F330)*24%</f>
        <v>0</v>
      </c>
      <c r="G336" s="92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21"/>
      <c r="AB336" s="10"/>
    </row>
    <row r="337" spans="1:28" ht="24.95" customHeight="1" x14ac:dyDescent="0.25">
      <c r="A337" s="103" t="s">
        <v>67</v>
      </c>
      <c r="B337" s="105"/>
      <c r="C337" s="105"/>
      <c r="D337" s="105"/>
      <c r="E337" s="105"/>
      <c r="F337" s="95">
        <f>SUM(F334:F336)</f>
        <v>0</v>
      </c>
      <c r="G337" s="90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21"/>
      <c r="AB337" s="10"/>
    </row>
    <row r="338" spans="1:28" ht="24.95" customHeight="1" x14ac:dyDescent="0.25">
      <c r="A338" s="90"/>
      <c r="B338" s="90"/>
      <c r="C338" s="90"/>
      <c r="D338" s="90"/>
      <c r="E338" s="90"/>
      <c r="F338" s="90"/>
      <c r="G338" s="90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2"/>
      <c r="AB338" s="10"/>
    </row>
    <row r="339" spans="1:28" s="9" customFormat="1" ht="24.95" customHeight="1" x14ac:dyDescent="0.25">
      <c r="A339" s="108" t="s">
        <v>136</v>
      </c>
      <c r="B339" s="109"/>
      <c r="C339" s="109"/>
      <c r="D339" s="109"/>
      <c r="E339" s="109"/>
      <c r="F339" s="109"/>
      <c r="G339" s="109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</row>
    <row r="340" spans="1:28" ht="30" x14ac:dyDescent="0.25">
      <c r="A340" s="99" t="s">
        <v>0</v>
      </c>
      <c r="B340" s="99" t="s">
        <v>1</v>
      </c>
      <c r="C340" s="99" t="s">
        <v>2</v>
      </c>
      <c r="D340" s="99" t="s">
        <v>64</v>
      </c>
      <c r="E340" s="99" t="s">
        <v>39</v>
      </c>
      <c r="F340" s="99" t="s">
        <v>40</v>
      </c>
      <c r="G340" s="99" t="s">
        <v>11</v>
      </c>
      <c r="H340" s="94"/>
      <c r="I340" s="94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93"/>
      <c r="Z340" s="93"/>
      <c r="AA340" s="38"/>
      <c r="AB340" s="38"/>
    </row>
    <row r="341" spans="1:28" x14ac:dyDescent="0.25">
      <c r="A341" s="99"/>
      <c r="B341" s="99"/>
      <c r="C341" s="99"/>
      <c r="D341" s="99"/>
      <c r="E341" s="99"/>
      <c r="F341" s="99"/>
      <c r="G341" s="99"/>
      <c r="H341" s="93"/>
      <c r="I341" s="93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93"/>
      <c r="Z341" s="93"/>
      <c r="AA341" s="38"/>
      <c r="AB341" s="38"/>
    </row>
    <row r="342" spans="1:28" ht="33" customHeight="1" x14ac:dyDescent="0.25">
      <c r="A342" s="6">
        <v>181</v>
      </c>
      <c r="B342" s="7" t="s">
        <v>47</v>
      </c>
      <c r="C342" s="8" t="s">
        <v>34</v>
      </c>
      <c r="D342" s="19">
        <v>312</v>
      </c>
      <c r="E342" s="20">
        <v>0</v>
      </c>
      <c r="F342" s="24">
        <f>D342*E342</f>
        <v>0</v>
      </c>
      <c r="G342" s="8" t="s">
        <v>13</v>
      </c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53"/>
      <c r="Z342" s="43"/>
      <c r="AA342" s="50"/>
      <c r="AB342" s="39"/>
    </row>
    <row r="343" spans="1:28" ht="33" customHeight="1" x14ac:dyDescent="0.25">
      <c r="A343" s="6">
        <v>182</v>
      </c>
      <c r="B343" s="7" t="s">
        <v>20</v>
      </c>
      <c r="C343" s="8" t="s">
        <v>34</v>
      </c>
      <c r="D343" s="19">
        <v>13</v>
      </c>
      <c r="E343" s="20">
        <v>0</v>
      </c>
      <c r="F343" s="24">
        <f t="shared" ref="F343:F346" si="15">D343*E343</f>
        <v>0</v>
      </c>
      <c r="G343" s="8" t="s">
        <v>54</v>
      </c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53"/>
      <c r="Z343" s="43"/>
      <c r="AA343" s="50"/>
      <c r="AB343" s="39"/>
    </row>
    <row r="344" spans="1:28" ht="33" customHeight="1" x14ac:dyDescent="0.25">
      <c r="A344" s="6">
        <v>183</v>
      </c>
      <c r="B344" s="7" t="s">
        <v>42</v>
      </c>
      <c r="C344" s="8" t="s">
        <v>10</v>
      </c>
      <c r="D344" s="19">
        <v>13</v>
      </c>
      <c r="E344" s="20">
        <v>0</v>
      </c>
      <c r="F344" s="24">
        <f t="shared" si="15"/>
        <v>0</v>
      </c>
      <c r="G344" s="8" t="s">
        <v>21</v>
      </c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53"/>
      <c r="Z344" s="43"/>
      <c r="AA344" s="50"/>
      <c r="AB344" s="39"/>
    </row>
    <row r="345" spans="1:28" s="9" customFormat="1" ht="33" customHeight="1" x14ac:dyDescent="0.25">
      <c r="A345" s="6">
        <v>184</v>
      </c>
      <c r="B345" s="7" t="s">
        <v>60</v>
      </c>
      <c r="C345" s="8" t="s">
        <v>36</v>
      </c>
      <c r="D345" s="19">
        <v>710</v>
      </c>
      <c r="E345" s="20">
        <v>0</v>
      </c>
      <c r="F345" s="24">
        <f t="shared" si="15"/>
        <v>0</v>
      </c>
      <c r="G345" s="8" t="s">
        <v>32</v>
      </c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53"/>
      <c r="Z345" s="43"/>
      <c r="AA345" s="54"/>
      <c r="AB345" s="35"/>
    </row>
    <row r="346" spans="1:28" s="9" customFormat="1" ht="33" customHeight="1" x14ac:dyDescent="0.25">
      <c r="A346" s="6">
        <v>185</v>
      </c>
      <c r="B346" s="7" t="s">
        <v>49</v>
      </c>
      <c r="C346" s="8" t="s">
        <v>10</v>
      </c>
      <c r="D346" s="19">
        <v>396</v>
      </c>
      <c r="E346" s="20">
        <v>0</v>
      </c>
      <c r="F346" s="24">
        <f t="shared" si="15"/>
        <v>0</v>
      </c>
      <c r="G346" s="8" t="s">
        <v>14</v>
      </c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53"/>
      <c r="Z346" s="43"/>
      <c r="AA346" s="54"/>
      <c r="AB346" s="35"/>
    </row>
    <row r="347" spans="1:28" ht="24.95" customHeight="1" x14ac:dyDescent="0.25">
      <c r="A347" s="103" t="s">
        <v>68</v>
      </c>
      <c r="B347" s="105"/>
      <c r="C347" s="105"/>
      <c r="D347" s="105"/>
      <c r="E347" s="105"/>
      <c r="F347" s="95">
        <f>SUM(F342:F346)</f>
        <v>0</v>
      </c>
      <c r="G347" s="90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21"/>
      <c r="AB347" s="10"/>
    </row>
    <row r="348" spans="1:28" ht="24.95" customHeight="1" x14ac:dyDescent="0.25">
      <c r="A348" s="110" t="s">
        <v>161</v>
      </c>
      <c r="B348" s="105"/>
      <c r="C348" s="105"/>
      <c r="D348" s="105"/>
      <c r="E348" s="105"/>
      <c r="F348" s="31">
        <f>SUM(F345:F346)*6%</f>
        <v>0</v>
      </c>
      <c r="G348" s="92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21"/>
      <c r="AB348" s="10"/>
    </row>
    <row r="349" spans="1:28" ht="24.95" customHeight="1" x14ac:dyDescent="0.25">
      <c r="A349" s="110" t="s">
        <v>9</v>
      </c>
      <c r="B349" s="105"/>
      <c r="C349" s="105"/>
      <c r="D349" s="105"/>
      <c r="E349" s="105"/>
      <c r="F349" s="31">
        <f>SUM(F342:F344)*24%</f>
        <v>0</v>
      </c>
      <c r="G349" s="92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21"/>
      <c r="AB349" s="10"/>
    </row>
    <row r="350" spans="1:28" ht="24.95" customHeight="1" x14ac:dyDescent="0.25">
      <c r="A350" s="103" t="s">
        <v>69</v>
      </c>
      <c r="B350" s="105"/>
      <c r="C350" s="105"/>
      <c r="D350" s="105"/>
      <c r="E350" s="105"/>
      <c r="F350" s="95">
        <f>SUM(F347:F349)</f>
        <v>0</v>
      </c>
      <c r="G350" s="90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21"/>
      <c r="AB350" s="10"/>
    </row>
    <row r="351" spans="1:28" ht="24.95" customHeight="1" x14ac:dyDescent="0.25">
      <c r="A351" s="90"/>
      <c r="B351" s="90"/>
      <c r="C351" s="90"/>
      <c r="D351" s="90"/>
      <c r="E351" s="90"/>
      <c r="F351" s="90"/>
      <c r="G351" s="90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21"/>
      <c r="AB351" s="10"/>
    </row>
    <row r="352" spans="1:28" s="9" customFormat="1" ht="24.95" customHeight="1" x14ac:dyDescent="0.25">
      <c r="A352" s="108" t="s">
        <v>137</v>
      </c>
      <c r="B352" s="109"/>
      <c r="C352" s="109"/>
      <c r="D352" s="109"/>
      <c r="E352" s="109"/>
      <c r="F352" s="109"/>
      <c r="G352" s="109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</row>
    <row r="353" spans="1:28" ht="30" x14ac:dyDescent="0.25">
      <c r="A353" s="99" t="s">
        <v>0</v>
      </c>
      <c r="B353" s="99" t="s">
        <v>1</v>
      </c>
      <c r="C353" s="99" t="s">
        <v>2</v>
      </c>
      <c r="D353" s="99" t="s">
        <v>64</v>
      </c>
      <c r="E353" s="99" t="s">
        <v>39</v>
      </c>
      <c r="F353" s="99" t="s">
        <v>40</v>
      </c>
      <c r="G353" s="99" t="s">
        <v>11</v>
      </c>
      <c r="H353" s="94"/>
      <c r="I353" s="94"/>
      <c r="J353" s="117"/>
      <c r="K353" s="119"/>
      <c r="L353" s="119"/>
      <c r="M353" s="96"/>
      <c r="N353" s="14"/>
      <c r="O353" s="14"/>
      <c r="P353" s="41"/>
      <c r="Q353" s="41"/>
      <c r="R353" s="41"/>
      <c r="S353" s="41"/>
      <c r="T353" s="41"/>
      <c r="U353" s="41"/>
      <c r="V353" s="41"/>
      <c r="W353" s="41"/>
      <c r="X353" s="41"/>
      <c r="Y353" s="93"/>
      <c r="Z353" s="93"/>
      <c r="AA353" s="38"/>
      <c r="AB353" s="38"/>
    </row>
    <row r="354" spans="1:28" x14ac:dyDescent="0.25">
      <c r="A354" s="99"/>
      <c r="B354" s="99"/>
      <c r="C354" s="99"/>
      <c r="D354" s="99"/>
      <c r="E354" s="99"/>
      <c r="F354" s="99"/>
      <c r="G354" s="99"/>
      <c r="H354" s="93"/>
      <c r="I354" s="93"/>
      <c r="J354" s="93"/>
      <c r="K354" s="93"/>
      <c r="L354" s="93"/>
      <c r="M354" s="14"/>
      <c r="N354" s="14"/>
      <c r="O354" s="14"/>
      <c r="P354" s="41"/>
      <c r="Q354" s="41"/>
      <c r="R354" s="41"/>
      <c r="S354" s="41"/>
      <c r="T354" s="41"/>
      <c r="U354" s="41"/>
      <c r="V354" s="41"/>
      <c r="W354" s="41"/>
      <c r="X354" s="41"/>
      <c r="Y354" s="93"/>
      <c r="Z354" s="93"/>
      <c r="AA354" s="38"/>
      <c r="AB354" s="38"/>
    </row>
    <row r="355" spans="1:28" ht="33" customHeight="1" x14ac:dyDescent="0.25">
      <c r="A355" s="6">
        <v>186</v>
      </c>
      <c r="B355" s="7" t="s">
        <v>18</v>
      </c>
      <c r="C355" s="8" t="s">
        <v>10</v>
      </c>
      <c r="D355" s="19">
        <v>6</v>
      </c>
      <c r="E355" s="20">
        <v>0</v>
      </c>
      <c r="F355" s="26">
        <f>D355*E355</f>
        <v>0</v>
      </c>
      <c r="G355" s="8" t="s">
        <v>56</v>
      </c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53"/>
      <c r="Z355" s="43"/>
      <c r="AA355" s="50"/>
      <c r="AB355" s="39"/>
    </row>
    <row r="356" spans="1:28" ht="33" customHeight="1" x14ac:dyDescent="0.25">
      <c r="A356" s="6">
        <v>187</v>
      </c>
      <c r="B356" s="7" t="s">
        <v>47</v>
      </c>
      <c r="C356" s="8" t="s">
        <v>34</v>
      </c>
      <c r="D356" s="19">
        <v>432</v>
      </c>
      <c r="E356" s="20">
        <v>0</v>
      </c>
      <c r="F356" s="26">
        <f t="shared" ref="F356:F362" si="16">D356*E356</f>
        <v>0</v>
      </c>
      <c r="G356" s="8" t="s">
        <v>13</v>
      </c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53"/>
      <c r="Z356" s="43"/>
      <c r="AA356" s="50"/>
      <c r="AB356" s="39"/>
    </row>
    <row r="357" spans="1:28" ht="33" customHeight="1" x14ac:dyDescent="0.25">
      <c r="A357" s="6">
        <v>188</v>
      </c>
      <c r="B357" s="7" t="s">
        <v>46</v>
      </c>
      <c r="C357" s="8" t="s">
        <v>34</v>
      </c>
      <c r="D357" s="19">
        <v>18</v>
      </c>
      <c r="E357" s="20">
        <v>0</v>
      </c>
      <c r="F357" s="26">
        <f t="shared" si="16"/>
        <v>0</v>
      </c>
      <c r="G357" s="8" t="s">
        <v>54</v>
      </c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53"/>
      <c r="Z357" s="43"/>
      <c r="AA357" s="50"/>
      <c r="AB357" s="39"/>
    </row>
    <row r="358" spans="1:28" ht="33" customHeight="1" x14ac:dyDescent="0.25">
      <c r="A358" s="6">
        <v>189</v>
      </c>
      <c r="B358" s="7" t="s">
        <v>25</v>
      </c>
      <c r="C358" s="8" t="s">
        <v>10</v>
      </c>
      <c r="D358" s="19">
        <v>6</v>
      </c>
      <c r="E358" s="20">
        <v>0</v>
      </c>
      <c r="F358" s="26">
        <f t="shared" si="16"/>
        <v>0</v>
      </c>
      <c r="G358" s="8" t="s">
        <v>21</v>
      </c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53"/>
      <c r="Z358" s="43"/>
      <c r="AA358" s="50"/>
      <c r="AB358" s="39"/>
    </row>
    <row r="359" spans="1:28" ht="33" customHeight="1" x14ac:dyDescent="0.25">
      <c r="A359" s="6">
        <v>190</v>
      </c>
      <c r="B359" s="7" t="s">
        <v>20</v>
      </c>
      <c r="C359" s="8" t="s">
        <v>34</v>
      </c>
      <c r="D359" s="19">
        <v>24</v>
      </c>
      <c r="E359" s="20">
        <v>0</v>
      </c>
      <c r="F359" s="26">
        <f t="shared" si="16"/>
        <v>0</v>
      </c>
      <c r="G359" s="8" t="s">
        <v>54</v>
      </c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53"/>
      <c r="Z359" s="43"/>
      <c r="AA359" s="50"/>
      <c r="AB359" s="39"/>
    </row>
    <row r="360" spans="1:28" ht="33" customHeight="1" x14ac:dyDescent="0.25">
      <c r="A360" s="6">
        <v>191</v>
      </c>
      <c r="B360" s="7" t="s">
        <v>42</v>
      </c>
      <c r="C360" s="8" t="s">
        <v>10</v>
      </c>
      <c r="D360" s="19">
        <v>18</v>
      </c>
      <c r="E360" s="20">
        <v>0</v>
      </c>
      <c r="F360" s="26">
        <f t="shared" si="16"/>
        <v>0</v>
      </c>
      <c r="G360" s="8" t="s">
        <v>21</v>
      </c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53"/>
      <c r="Z360" s="43"/>
      <c r="AA360" s="50"/>
      <c r="AB360" s="39"/>
    </row>
    <row r="361" spans="1:28" s="9" customFormat="1" ht="33" customHeight="1" x14ac:dyDescent="0.25">
      <c r="A361" s="6">
        <v>192</v>
      </c>
      <c r="B361" s="7" t="s">
        <v>60</v>
      </c>
      <c r="C361" s="8" t="s">
        <v>36</v>
      </c>
      <c r="D361" s="19">
        <v>1350</v>
      </c>
      <c r="E361" s="20">
        <v>0</v>
      </c>
      <c r="F361" s="26">
        <f t="shared" si="16"/>
        <v>0</v>
      </c>
      <c r="G361" s="8" t="s">
        <v>32</v>
      </c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53"/>
      <c r="Z361" s="43"/>
      <c r="AA361" s="50"/>
      <c r="AB361" s="35"/>
    </row>
    <row r="362" spans="1:28" s="9" customFormat="1" ht="33" customHeight="1" x14ac:dyDescent="0.25">
      <c r="A362" s="6">
        <v>193</v>
      </c>
      <c r="B362" s="7" t="s">
        <v>49</v>
      </c>
      <c r="C362" s="8" t="s">
        <v>10</v>
      </c>
      <c r="D362" s="19">
        <v>174</v>
      </c>
      <c r="E362" s="20">
        <v>0</v>
      </c>
      <c r="F362" s="26">
        <f t="shared" si="16"/>
        <v>0</v>
      </c>
      <c r="G362" s="8" t="s">
        <v>14</v>
      </c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53"/>
      <c r="Z362" s="43"/>
      <c r="AA362" s="54"/>
      <c r="AB362" s="35"/>
    </row>
    <row r="363" spans="1:28" ht="24.95" customHeight="1" x14ac:dyDescent="0.25">
      <c r="A363" s="103" t="s">
        <v>70</v>
      </c>
      <c r="B363" s="105"/>
      <c r="C363" s="105"/>
      <c r="D363" s="105"/>
      <c r="E363" s="105"/>
      <c r="F363" s="95">
        <f>SUM(F355:F362)</f>
        <v>0</v>
      </c>
      <c r="G363" s="90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21"/>
      <c r="AB363" s="10"/>
    </row>
    <row r="364" spans="1:28" ht="24.95" customHeight="1" x14ac:dyDescent="0.25">
      <c r="A364" s="110" t="s">
        <v>161</v>
      </c>
      <c r="B364" s="105"/>
      <c r="C364" s="105"/>
      <c r="D364" s="105"/>
      <c r="E364" s="105"/>
      <c r="F364" s="31">
        <f>SUM(F361:F362)*6%</f>
        <v>0</v>
      </c>
      <c r="G364" s="92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  <c r="AA364" s="21"/>
      <c r="AB364" s="10"/>
    </row>
    <row r="365" spans="1:28" ht="24.95" customHeight="1" x14ac:dyDescent="0.25">
      <c r="A365" s="110" t="s">
        <v>9</v>
      </c>
      <c r="B365" s="105"/>
      <c r="C365" s="105"/>
      <c r="D365" s="105"/>
      <c r="E365" s="105"/>
      <c r="F365" s="31">
        <f>SUM(F355:F360)*24%</f>
        <v>0</v>
      </c>
      <c r="G365" s="92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  <c r="AA365" s="21"/>
      <c r="AB365" s="10"/>
    </row>
    <row r="366" spans="1:28" ht="24.95" customHeight="1" x14ac:dyDescent="0.25">
      <c r="A366" s="103" t="s">
        <v>71</v>
      </c>
      <c r="B366" s="105"/>
      <c r="C366" s="105"/>
      <c r="D366" s="105"/>
      <c r="E366" s="105"/>
      <c r="F366" s="95">
        <f>SUM(F363:F365)</f>
        <v>0</v>
      </c>
      <c r="G366" s="90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21"/>
      <c r="AB366" s="10"/>
    </row>
    <row r="367" spans="1:28" ht="24.95" customHeight="1" x14ac:dyDescent="0.25">
      <c r="A367" s="90"/>
      <c r="B367" s="90"/>
      <c r="C367" s="90"/>
      <c r="D367" s="90"/>
      <c r="E367" s="90"/>
      <c r="F367" s="90"/>
      <c r="G367" s="90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2"/>
      <c r="AB367" s="10"/>
    </row>
    <row r="368" spans="1:28" ht="24.95" customHeight="1" x14ac:dyDescent="0.25">
      <c r="A368" s="103" t="s">
        <v>30</v>
      </c>
      <c r="B368" s="105"/>
      <c r="C368" s="105"/>
      <c r="D368" s="105"/>
      <c r="E368" s="105"/>
      <c r="F368" s="87">
        <f>F334+F347+F363</f>
        <v>0</v>
      </c>
      <c r="G368" s="90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3"/>
      <c r="AB368" s="10"/>
    </row>
    <row r="369" spans="1:30" ht="24.95" customHeight="1" x14ac:dyDescent="0.25">
      <c r="A369" s="110" t="s">
        <v>161</v>
      </c>
      <c r="B369" s="105"/>
      <c r="C369" s="105"/>
      <c r="D369" s="105"/>
      <c r="E369" s="105"/>
      <c r="F369" s="87">
        <f>F335+F348+F364</f>
        <v>0</v>
      </c>
      <c r="G369" s="92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  <c r="AA369" s="3"/>
      <c r="AB369" s="10"/>
    </row>
    <row r="370" spans="1:30" ht="24.95" customHeight="1" x14ac:dyDescent="0.25">
      <c r="A370" s="110" t="s">
        <v>9</v>
      </c>
      <c r="B370" s="105"/>
      <c r="C370" s="105"/>
      <c r="D370" s="105"/>
      <c r="E370" s="105"/>
      <c r="F370" s="87">
        <f>F336+F349+F365</f>
        <v>0</v>
      </c>
      <c r="G370" s="92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  <c r="AA370" s="3"/>
      <c r="AB370" s="10"/>
    </row>
    <row r="371" spans="1:30" ht="24.95" customHeight="1" x14ac:dyDescent="0.25">
      <c r="A371" s="103" t="s">
        <v>92</v>
      </c>
      <c r="B371" s="105"/>
      <c r="C371" s="105"/>
      <c r="D371" s="105"/>
      <c r="E371" s="105"/>
      <c r="F371" s="95">
        <f>SUM(F368:F370)</f>
        <v>0</v>
      </c>
      <c r="G371" s="90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3"/>
      <c r="AB371" s="52"/>
    </row>
    <row r="372" spans="1:30" ht="24.95" customHeight="1" x14ac:dyDescent="0.25">
      <c r="A372" s="90"/>
      <c r="B372" s="90"/>
      <c r="C372" s="90"/>
      <c r="D372" s="90"/>
      <c r="E372" s="90"/>
      <c r="F372" s="90"/>
      <c r="G372" s="90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2"/>
      <c r="AB372" s="10"/>
      <c r="AD372" s="4"/>
    </row>
    <row r="373" spans="1:30" s="9" customFormat="1" ht="24.95" customHeight="1" x14ac:dyDescent="0.25">
      <c r="A373" s="108" t="s">
        <v>112</v>
      </c>
      <c r="B373" s="109"/>
      <c r="C373" s="109"/>
      <c r="D373" s="109"/>
      <c r="E373" s="109"/>
      <c r="F373" s="109"/>
      <c r="G373" s="109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</row>
    <row r="374" spans="1:30" ht="24.95" customHeight="1" x14ac:dyDescent="0.25">
      <c r="A374" s="108" t="s">
        <v>91</v>
      </c>
      <c r="B374" s="109"/>
      <c r="C374" s="109"/>
      <c r="D374" s="109"/>
      <c r="E374" s="109"/>
      <c r="F374" s="109"/>
      <c r="G374" s="109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66"/>
      <c r="AB374" s="66"/>
    </row>
    <row r="375" spans="1:30" ht="30" x14ac:dyDescent="0.25">
      <c r="A375" s="99" t="s">
        <v>0</v>
      </c>
      <c r="B375" s="99" t="s">
        <v>1</v>
      </c>
      <c r="C375" s="99" t="s">
        <v>2</v>
      </c>
      <c r="D375" s="99" t="s">
        <v>64</v>
      </c>
      <c r="E375" s="99" t="s">
        <v>39</v>
      </c>
      <c r="F375" s="99" t="s">
        <v>40</v>
      </c>
      <c r="G375" s="99" t="s">
        <v>11</v>
      </c>
      <c r="H375" s="94"/>
      <c r="I375" s="94"/>
      <c r="J375" s="94"/>
      <c r="K375" s="94"/>
      <c r="L375" s="94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93"/>
      <c r="Z375" s="93"/>
      <c r="AA375" s="38"/>
      <c r="AB375" s="38"/>
    </row>
    <row r="376" spans="1:30" x14ac:dyDescent="0.25">
      <c r="A376" s="99"/>
      <c r="B376" s="99"/>
      <c r="C376" s="99"/>
      <c r="D376" s="99"/>
      <c r="E376" s="99"/>
      <c r="F376" s="99"/>
      <c r="G376" s="99"/>
      <c r="H376" s="93"/>
      <c r="I376" s="93"/>
      <c r="J376" s="93"/>
      <c r="K376" s="93"/>
      <c r="L376" s="93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93"/>
      <c r="Z376" s="93"/>
      <c r="AA376" s="38"/>
      <c r="AB376" s="38"/>
    </row>
    <row r="377" spans="1:30" ht="33" customHeight="1" x14ac:dyDescent="0.25">
      <c r="A377" s="6">
        <v>194</v>
      </c>
      <c r="B377" s="7" t="s">
        <v>47</v>
      </c>
      <c r="C377" s="8" t="s">
        <v>34</v>
      </c>
      <c r="D377" s="19">
        <v>24</v>
      </c>
      <c r="E377" s="20">
        <v>0</v>
      </c>
      <c r="F377" s="24">
        <f>D377*E377</f>
        <v>0</v>
      </c>
      <c r="G377" s="8" t="s">
        <v>13</v>
      </c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53"/>
      <c r="Z377" s="43"/>
      <c r="AA377" s="50"/>
      <c r="AB377" s="39"/>
    </row>
    <row r="378" spans="1:30" ht="33" customHeight="1" x14ac:dyDescent="0.25">
      <c r="A378" s="6">
        <v>195</v>
      </c>
      <c r="B378" s="11" t="s">
        <v>45</v>
      </c>
      <c r="C378" s="8" t="s">
        <v>10</v>
      </c>
      <c r="D378" s="19">
        <v>5</v>
      </c>
      <c r="E378" s="20">
        <v>0</v>
      </c>
      <c r="F378" s="24">
        <f t="shared" ref="F378:F383" si="17">D378*E378</f>
        <v>0</v>
      </c>
      <c r="G378" s="8" t="s">
        <v>21</v>
      </c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53"/>
      <c r="Z378" s="43"/>
      <c r="AA378" s="50"/>
      <c r="AB378" s="39"/>
    </row>
    <row r="379" spans="1:30" ht="33" customHeight="1" x14ac:dyDescent="0.25">
      <c r="A379" s="6">
        <v>196</v>
      </c>
      <c r="B379" s="7" t="s">
        <v>20</v>
      </c>
      <c r="C379" s="8" t="s">
        <v>34</v>
      </c>
      <c r="D379" s="19">
        <v>1</v>
      </c>
      <c r="E379" s="20">
        <v>0</v>
      </c>
      <c r="F379" s="24">
        <f t="shared" si="17"/>
        <v>0</v>
      </c>
      <c r="G379" s="8" t="s">
        <v>54</v>
      </c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53"/>
      <c r="Z379" s="43"/>
      <c r="AA379" s="50"/>
      <c r="AB379" s="39"/>
    </row>
    <row r="380" spans="1:30" ht="33" customHeight="1" x14ac:dyDescent="0.25">
      <c r="A380" s="6">
        <v>197</v>
      </c>
      <c r="B380" s="7" t="s">
        <v>42</v>
      </c>
      <c r="C380" s="8" t="s">
        <v>10</v>
      </c>
      <c r="D380" s="19">
        <v>2</v>
      </c>
      <c r="E380" s="20">
        <v>0</v>
      </c>
      <c r="F380" s="24">
        <f t="shared" si="17"/>
        <v>0</v>
      </c>
      <c r="G380" s="8" t="s">
        <v>21</v>
      </c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53"/>
      <c r="Z380" s="43"/>
      <c r="AA380" s="50"/>
      <c r="AB380" s="39"/>
    </row>
    <row r="381" spans="1:30" s="9" customFormat="1" ht="33" customHeight="1" x14ac:dyDescent="0.25">
      <c r="A381" s="6">
        <v>198</v>
      </c>
      <c r="B381" s="7" t="s">
        <v>60</v>
      </c>
      <c r="C381" s="8" t="s">
        <v>36</v>
      </c>
      <c r="D381" s="19">
        <v>550</v>
      </c>
      <c r="E381" s="20">
        <v>0</v>
      </c>
      <c r="F381" s="24">
        <f t="shared" si="17"/>
        <v>0</v>
      </c>
      <c r="G381" s="8" t="s">
        <v>32</v>
      </c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53"/>
      <c r="Z381" s="43"/>
      <c r="AA381" s="54"/>
      <c r="AB381" s="35"/>
    </row>
    <row r="382" spans="1:30" s="9" customFormat="1" ht="45" x14ac:dyDescent="0.25">
      <c r="A382" s="6">
        <v>199</v>
      </c>
      <c r="B382" s="7" t="s">
        <v>44</v>
      </c>
      <c r="C382" s="8" t="s">
        <v>36</v>
      </c>
      <c r="D382" s="19">
        <v>400</v>
      </c>
      <c r="E382" s="20">
        <v>0</v>
      </c>
      <c r="F382" s="24">
        <f t="shared" si="17"/>
        <v>0</v>
      </c>
      <c r="G382" s="8" t="s">
        <v>14</v>
      </c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53"/>
      <c r="Z382" s="43"/>
      <c r="AA382" s="54"/>
      <c r="AB382" s="35"/>
    </row>
    <row r="383" spans="1:30" s="9" customFormat="1" ht="33" customHeight="1" x14ac:dyDescent="0.25">
      <c r="A383" s="6">
        <v>200</v>
      </c>
      <c r="B383" s="7" t="s">
        <v>49</v>
      </c>
      <c r="C383" s="8" t="s">
        <v>10</v>
      </c>
      <c r="D383" s="19">
        <v>33</v>
      </c>
      <c r="E383" s="20">
        <v>0</v>
      </c>
      <c r="F383" s="24">
        <f t="shared" si="17"/>
        <v>0</v>
      </c>
      <c r="G383" s="8" t="s">
        <v>14</v>
      </c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53"/>
      <c r="Z383" s="43"/>
      <c r="AA383" s="54"/>
      <c r="AB383" s="35"/>
    </row>
    <row r="384" spans="1:30" ht="24.95" customHeight="1" x14ac:dyDescent="0.25">
      <c r="A384" s="103" t="s">
        <v>66</v>
      </c>
      <c r="B384" s="105"/>
      <c r="C384" s="105"/>
      <c r="D384" s="105"/>
      <c r="E384" s="105"/>
      <c r="F384" s="95">
        <f>SUM(F377:F383)</f>
        <v>0</v>
      </c>
      <c r="G384" s="90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21"/>
      <c r="AB384" s="10"/>
    </row>
    <row r="385" spans="1:28" ht="24.95" customHeight="1" x14ac:dyDescent="0.25">
      <c r="A385" s="110" t="s">
        <v>161</v>
      </c>
      <c r="B385" s="105"/>
      <c r="C385" s="105"/>
      <c r="D385" s="105"/>
      <c r="E385" s="105"/>
      <c r="F385" s="31">
        <f>SUM(F381:F383)*6%</f>
        <v>0</v>
      </c>
      <c r="G385" s="92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  <c r="AA385" s="21"/>
      <c r="AB385" s="10"/>
    </row>
    <row r="386" spans="1:28" ht="24.95" customHeight="1" x14ac:dyDescent="0.25">
      <c r="A386" s="110" t="s">
        <v>9</v>
      </c>
      <c r="B386" s="105"/>
      <c r="C386" s="105"/>
      <c r="D386" s="105"/>
      <c r="E386" s="105"/>
      <c r="F386" s="31">
        <f>SUM(F377:F380)*24%</f>
        <v>0</v>
      </c>
      <c r="G386" s="92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21"/>
      <c r="AB386" s="10"/>
    </row>
    <row r="387" spans="1:28" ht="24.95" customHeight="1" x14ac:dyDescent="0.25">
      <c r="A387" s="103" t="s">
        <v>67</v>
      </c>
      <c r="B387" s="105"/>
      <c r="C387" s="105"/>
      <c r="D387" s="105"/>
      <c r="E387" s="105"/>
      <c r="F387" s="100">
        <f>SUM(F384:F386)</f>
        <v>0</v>
      </c>
      <c r="G387" s="90"/>
      <c r="H387" s="74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21"/>
      <c r="AB387" s="10"/>
    </row>
    <row r="388" spans="1:28" ht="24.95" customHeight="1" x14ac:dyDescent="0.25">
      <c r="A388" s="90"/>
      <c r="B388" s="90"/>
      <c r="C388" s="90"/>
      <c r="D388" s="90"/>
      <c r="E388" s="90"/>
      <c r="F388" s="90"/>
      <c r="G388" s="90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2"/>
      <c r="AB388" s="10"/>
    </row>
    <row r="389" spans="1:28" s="9" customFormat="1" ht="24.95" customHeight="1" x14ac:dyDescent="0.25">
      <c r="A389" s="108" t="s">
        <v>138</v>
      </c>
      <c r="B389" s="109"/>
      <c r="C389" s="109"/>
      <c r="D389" s="109"/>
      <c r="E389" s="109"/>
      <c r="F389" s="109"/>
      <c r="G389" s="109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</row>
    <row r="390" spans="1:28" ht="30" x14ac:dyDescent="0.25">
      <c r="A390" s="99" t="s">
        <v>0</v>
      </c>
      <c r="B390" s="99" t="s">
        <v>1</v>
      </c>
      <c r="C390" s="99" t="s">
        <v>2</v>
      </c>
      <c r="D390" s="99" t="s">
        <v>64</v>
      </c>
      <c r="E390" s="99" t="s">
        <v>39</v>
      </c>
      <c r="F390" s="99" t="s">
        <v>40</v>
      </c>
      <c r="G390" s="99" t="s">
        <v>11</v>
      </c>
      <c r="H390" s="94"/>
      <c r="I390" s="94"/>
      <c r="J390" s="117"/>
      <c r="K390" s="118"/>
      <c r="L390" s="118"/>
      <c r="M390" s="117"/>
      <c r="N390" s="118"/>
      <c r="O390" s="118"/>
      <c r="P390" s="41"/>
      <c r="Q390" s="41"/>
      <c r="R390" s="41"/>
      <c r="S390" s="41"/>
      <c r="T390" s="41"/>
      <c r="U390" s="41"/>
      <c r="V390" s="41"/>
      <c r="W390" s="41"/>
      <c r="X390" s="41"/>
      <c r="Y390" s="93"/>
      <c r="Z390" s="93"/>
      <c r="AA390" s="38"/>
      <c r="AB390" s="38"/>
    </row>
    <row r="391" spans="1:28" x14ac:dyDescent="0.25">
      <c r="A391" s="99"/>
      <c r="B391" s="99"/>
      <c r="C391" s="99"/>
      <c r="D391" s="99"/>
      <c r="E391" s="99"/>
      <c r="F391" s="99"/>
      <c r="G391" s="99"/>
      <c r="H391" s="93"/>
      <c r="I391" s="93"/>
      <c r="J391" s="93"/>
      <c r="K391" s="93"/>
      <c r="L391" s="93"/>
      <c r="M391" s="93"/>
      <c r="N391" s="93"/>
      <c r="O391" s="93"/>
      <c r="P391" s="41"/>
      <c r="Q391" s="41"/>
      <c r="R391" s="41"/>
      <c r="S391" s="41"/>
      <c r="T391" s="41"/>
      <c r="U391" s="41"/>
      <c r="V391" s="41"/>
      <c r="W391" s="41"/>
      <c r="X391" s="41"/>
      <c r="Y391" s="93"/>
      <c r="Z391" s="93"/>
      <c r="AA391" s="38"/>
      <c r="AB391" s="38"/>
    </row>
    <row r="392" spans="1:28" ht="33" customHeight="1" x14ac:dyDescent="0.25">
      <c r="A392" s="6">
        <v>201</v>
      </c>
      <c r="B392" s="7" t="s">
        <v>47</v>
      </c>
      <c r="C392" s="8" t="s">
        <v>34</v>
      </c>
      <c r="D392" s="22">
        <v>168</v>
      </c>
      <c r="E392" s="20">
        <v>0</v>
      </c>
      <c r="F392" s="24">
        <f>D392*E392</f>
        <v>0</v>
      </c>
      <c r="G392" s="8" t="s">
        <v>13</v>
      </c>
      <c r="H392" s="41"/>
      <c r="I392" s="68"/>
      <c r="J392" s="41"/>
      <c r="K392" s="41"/>
      <c r="L392" s="68"/>
      <c r="M392" s="41"/>
      <c r="N392" s="41"/>
      <c r="O392" s="69"/>
      <c r="P392" s="41"/>
      <c r="Q392" s="41"/>
      <c r="R392" s="41"/>
      <c r="S392" s="41"/>
      <c r="T392" s="41"/>
      <c r="U392" s="41"/>
      <c r="V392" s="41"/>
      <c r="W392" s="41"/>
      <c r="X392" s="41"/>
      <c r="Y392" s="70"/>
      <c r="Z392" s="43"/>
      <c r="AA392" s="50"/>
      <c r="AB392" s="39"/>
    </row>
    <row r="393" spans="1:28" ht="33" customHeight="1" x14ac:dyDescent="0.25">
      <c r="A393" s="6">
        <v>202</v>
      </c>
      <c r="B393" s="7" t="s">
        <v>46</v>
      </c>
      <c r="C393" s="8" t="s">
        <v>34</v>
      </c>
      <c r="D393" s="22">
        <v>4</v>
      </c>
      <c r="E393" s="20">
        <v>0</v>
      </c>
      <c r="F393" s="24">
        <f t="shared" ref="F393:F402" si="18">D393*E393</f>
        <v>0</v>
      </c>
      <c r="G393" s="8" t="s">
        <v>54</v>
      </c>
      <c r="H393" s="41"/>
      <c r="I393" s="68"/>
      <c r="J393" s="41"/>
      <c r="K393" s="41"/>
      <c r="L393" s="68"/>
      <c r="M393" s="41"/>
      <c r="N393" s="41"/>
      <c r="O393" s="69"/>
      <c r="P393" s="41"/>
      <c r="Q393" s="41"/>
      <c r="R393" s="41"/>
      <c r="S393" s="41"/>
      <c r="T393" s="41"/>
      <c r="U393" s="41"/>
      <c r="V393" s="41"/>
      <c r="W393" s="41"/>
      <c r="X393" s="41"/>
      <c r="Y393" s="70"/>
      <c r="Z393" s="43"/>
      <c r="AA393" s="50"/>
      <c r="AB393" s="39"/>
    </row>
    <row r="394" spans="1:28" ht="33" customHeight="1" x14ac:dyDescent="0.25">
      <c r="A394" s="6">
        <v>203</v>
      </c>
      <c r="B394" s="7" t="s">
        <v>15</v>
      </c>
      <c r="C394" s="8" t="s">
        <v>10</v>
      </c>
      <c r="D394" s="22">
        <v>2</v>
      </c>
      <c r="E394" s="20">
        <v>0</v>
      </c>
      <c r="F394" s="24">
        <f t="shared" si="18"/>
        <v>0</v>
      </c>
      <c r="G394" s="8" t="s">
        <v>21</v>
      </c>
      <c r="H394" s="41"/>
      <c r="I394" s="68"/>
      <c r="J394" s="41"/>
      <c r="K394" s="41"/>
      <c r="L394" s="68"/>
      <c r="M394" s="41"/>
      <c r="N394" s="41"/>
      <c r="O394" s="69"/>
      <c r="P394" s="41"/>
      <c r="Q394" s="41"/>
      <c r="R394" s="41"/>
      <c r="S394" s="41"/>
      <c r="T394" s="41"/>
      <c r="U394" s="41"/>
      <c r="V394" s="41"/>
      <c r="W394" s="41"/>
      <c r="X394" s="41"/>
      <c r="Y394" s="70"/>
      <c r="Z394" s="43"/>
      <c r="AA394" s="50"/>
      <c r="AB394" s="39"/>
    </row>
    <row r="395" spans="1:28" ht="45" x14ac:dyDescent="0.25">
      <c r="A395" s="6">
        <v>204</v>
      </c>
      <c r="B395" s="7" t="s">
        <v>65</v>
      </c>
      <c r="C395" s="8" t="s">
        <v>10</v>
      </c>
      <c r="D395" s="22">
        <v>4</v>
      </c>
      <c r="E395" s="20">
        <v>0</v>
      </c>
      <c r="F395" s="24">
        <f t="shared" si="18"/>
        <v>0</v>
      </c>
      <c r="G395" s="8" t="s">
        <v>21</v>
      </c>
      <c r="H395" s="41"/>
      <c r="I395" s="68"/>
      <c r="J395" s="41"/>
      <c r="K395" s="41"/>
      <c r="L395" s="68"/>
      <c r="M395" s="41"/>
      <c r="N395" s="41"/>
      <c r="O395" s="69"/>
      <c r="P395" s="41"/>
      <c r="Q395" s="41"/>
      <c r="R395" s="41"/>
      <c r="S395" s="41"/>
      <c r="T395" s="41"/>
      <c r="U395" s="41"/>
      <c r="V395" s="41"/>
      <c r="W395" s="41"/>
      <c r="X395" s="41"/>
      <c r="Y395" s="70"/>
      <c r="Z395" s="43"/>
      <c r="AA395" s="50"/>
      <c r="AB395" s="39"/>
    </row>
    <row r="396" spans="1:28" ht="33" customHeight="1" x14ac:dyDescent="0.25">
      <c r="A396" s="6">
        <v>205</v>
      </c>
      <c r="B396" s="11" t="s">
        <v>45</v>
      </c>
      <c r="C396" s="8" t="s">
        <v>10</v>
      </c>
      <c r="D396" s="22">
        <v>1</v>
      </c>
      <c r="E396" s="20">
        <v>0</v>
      </c>
      <c r="F396" s="24">
        <f t="shared" si="18"/>
        <v>0</v>
      </c>
      <c r="G396" s="8" t="s">
        <v>21</v>
      </c>
      <c r="H396" s="41"/>
      <c r="I396" s="68"/>
      <c r="J396" s="41"/>
      <c r="K396" s="41"/>
      <c r="L396" s="68"/>
      <c r="M396" s="41"/>
      <c r="N396" s="41"/>
      <c r="O396" s="69"/>
      <c r="P396" s="41"/>
      <c r="Q396" s="41"/>
      <c r="R396" s="41"/>
      <c r="S396" s="41"/>
      <c r="T396" s="41"/>
      <c r="U396" s="41"/>
      <c r="V396" s="41"/>
      <c r="W396" s="41"/>
      <c r="X396" s="41"/>
      <c r="Y396" s="70"/>
      <c r="Z396" s="43"/>
      <c r="AA396" s="50"/>
      <c r="AB396" s="39"/>
    </row>
    <row r="397" spans="1:28" ht="33" customHeight="1" x14ac:dyDescent="0.25">
      <c r="A397" s="6">
        <v>206</v>
      </c>
      <c r="B397" s="7" t="s">
        <v>20</v>
      </c>
      <c r="C397" s="8" t="s">
        <v>34</v>
      </c>
      <c r="D397" s="22">
        <v>14</v>
      </c>
      <c r="E397" s="20">
        <v>0</v>
      </c>
      <c r="F397" s="24">
        <f t="shared" si="18"/>
        <v>0</v>
      </c>
      <c r="G397" s="8" t="s">
        <v>54</v>
      </c>
      <c r="H397" s="41"/>
      <c r="I397" s="68"/>
      <c r="J397" s="41"/>
      <c r="K397" s="41"/>
      <c r="L397" s="68"/>
      <c r="M397" s="41"/>
      <c r="N397" s="41"/>
      <c r="O397" s="69"/>
      <c r="P397" s="41"/>
      <c r="Q397" s="41"/>
      <c r="R397" s="41"/>
      <c r="S397" s="41"/>
      <c r="T397" s="41"/>
      <c r="U397" s="41"/>
      <c r="V397" s="41"/>
      <c r="W397" s="41"/>
      <c r="X397" s="41"/>
      <c r="Y397" s="70"/>
      <c r="Z397" s="43"/>
      <c r="AA397" s="50"/>
      <c r="AB397" s="39"/>
    </row>
    <row r="398" spans="1:28" ht="33" customHeight="1" x14ac:dyDescent="0.25">
      <c r="A398" s="6">
        <v>207</v>
      </c>
      <c r="B398" s="7" t="s">
        <v>93</v>
      </c>
      <c r="C398" s="8" t="s">
        <v>34</v>
      </c>
      <c r="D398" s="22">
        <v>1</v>
      </c>
      <c r="E398" s="20">
        <v>0</v>
      </c>
      <c r="F398" s="24">
        <f t="shared" si="18"/>
        <v>0</v>
      </c>
      <c r="G398" s="8" t="s">
        <v>54</v>
      </c>
      <c r="H398" s="41"/>
      <c r="I398" s="68"/>
      <c r="J398" s="41"/>
      <c r="K398" s="41"/>
      <c r="L398" s="68"/>
      <c r="M398" s="41"/>
      <c r="N398" s="41"/>
      <c r="O398" s="69"/>
      <c r="P398" s="41"/>
      <c r="Q398" s="41"/>
      <c r="R398" s="41"/>
      <c r="S398" s="41"/>
      <c r="T398" s="41"/>
      <c r="U398" s="41"/>
      <c r="V398" s="41"/>
      <c r="W398" s="41"/>
      <c r="X398" s="41"/>
      <c r="Y398" s="70"/>
      <c r="Z398" s="43"/>
      <c r="AA398" s="50"/>
      <c r="AB398" s="39"/>
    </row>
    <row r="399" spans="1:28" ht="33" customHeight="1" x14ac:dyDescent="0.25">
      <c r="A399" s="6">
        <v>208</v>
      </c>
      <c r="B399" s="7" t="s">
        <v>42</v>
      </c>
      <c r="C399" s="8" t="s">
        <v>10</v>
      </c>
      <c r="D399" s="22">
        <v>21</v>
      </c>
      <c r="E399" s="20">
        <v>0</v>
      </c>
      <c r="F399" s="24">
        <f t="shared" si="18"/>
        <v>0</v>
      </c>
      <c r="G399" s="8" t="s">
        <v>21</v>
      </c>
      <c r="H399" s="41"/>
      <c r="I399" s="68"/>
      <c r="J399" s="41"/>
      <c r="K399" s="41"/>
      <c r="L399" s="68"/>
      <c r="M399" s="41"/>
      <c r="N399" s="41"/>
      <c r="O399" s="69"/>
      <c r="P399" s="41"/>
      <c r="Q399" s="41"/>
      <c r="R399" s="41"/>
      <c r="S399" s="41"/>
      <c r="T399" s="41"/>
      <c r="U399" s="41"/>
      <c r="V399" s="41"/>
      <c r="W399" s="41"/>
      <c r="X399" s="41"/>
      <c r="Y399" s="70"/>
      <c r="Z399" s="43"/>
      <c r="AA399" s="50"/>
      <c r="AB399" s="39"/>
    </row>
    <row r="400" spans="1:28" s="9" customFormat="1" ht="33" customHeight="1" x14ac:dyDescent="0.25">
      <c r="A400" s="6">
        <v>209</v>
      </c>
      <c r="B400" s="7" t="s">
        <v>60</v>
      </c>
      <c r="C400" s="8" t="s">
        <v>36</v>
      </c>
      <c r="D400" s="22">
        <v>1060</v>
      </c>
      <c r="E400" s="20">
        <v>0</v>
      </c>
      <c r="F400" s="24">
        <f t="shared" si="18"/>
        <v>0</v>
      </c>
      <c r="G400" s="8" t="s">
        <v>32</v>
      </c>
      <c r="H400" s="41"/>
      <c r="I400" s="68"/>
      <c r="J400" s="41"/>
      <c r="K400" s="41"/>
      <c r="L400" s="68"/>
      <c r="M400" s="41"/>
      <c r="N400" s="41"/>
      <c r="O400" s="69"/>
      <c r="P400" s="41"/>
      <c r="Q400" s="41"/>
      <c r="R400" s="41"/>
      <c r="S400" s="41"/>
      <c r="T400" s="41"/>
      <c r="U400" s="41"/>
      <c r="V400" s="41"/>
      <c r="W400" s="41"/>
      <c r="X400" s="41"/>
      <c r="Y400" s="70"/>
      <c r="Z400" s="43"/>
      <c r="AA400" s="54"/>
      <c r="AB400" s="35"/>
    </row>
    <row r="401" spans="1:28" s="9" customFormat="1" ht="45" x14ac:dyDescent="0.25">
      <c r="A401" s="6">
        <v>210</v>
      </c>
      <c r="B401" s="7" t="s">
        <v>123</v>
      </c>
      <c r="C401" s="8" t="s">
        <v>36</v>
      </c>
      <c r="D401" s="22">
        <v>780</v>
      </c>
      <c r="E401" s="20">
        <v>0</v>
      </c>
      <c r="F401" s="24">
        <f t="shared" si="18"/>
        <v>0</v>
      </c>
      <c r="G401" s="8" t="s">
        <v>14</v>
      </c>
      <c r="H401" s="41"/>
      <c r="I401" s="68"/>
      <c r="J401" s="41"/>
      <c r="K401" s="41"/>
      <c r="L401" s="68"/>
      <c r="M401" s="41"/>
      <c r="N401" s="41"/>
      <c r="O401" s="69"/>
      <c r="P401" s="41"/>
      <c r="Q401" s="41"/>
      <c r="R401" s="41"/>
      <c r="S401" s="41"/>
      <c r="T401" s="41"/>
      <c r="U401" s="41"/>
      <c r="V401" s="41"/>
      <c r="W401" s="41"/>
      <c r="X401" s="41"/>
      <c r="Y401" s="70"/>
      <c r="Z401" s="43"/>
      <c r="AA401" s="54"/>
      <c r="AB401" s="35"/>
    </row>
    <row r="402" spans="1:28" s="9" customFormat="1" ht="33" customHeight="1" x14ac:dyDescent="0.25">
      <c r="A402" s="6">
        <v>211</v>
      </c>
      <c r="B402" s="7" t="s">
        <v>49</v>
      </c>
      <c r="C402" s="8" t="s">
        <v>10</v>
      </c>
      <c r="D402" s="22">
        <v>89</v>
      </c>
      <c r="E402" s="20">
        <v>0</v>
      </c>
      <c r="F402" s="24">
        <f t="shared" si="18"/>
        <v>0</v>
      </c>
      <c r="G402" s="8" t="s">
        <v>14</v>
      </c>
      <c r="H402" s="41"/>
      <c r="I402" s="68"/>
      <c r="J402" s="41"/>
      <c r="K402" s="41"/>
      <c r="L402" s="68"/>
      <c r="M402" s="41"/>
      <c r="N402" s="41"/>
      <c r="O402" s="69"/>
      <c r="P402" s="41"/>
      <c r="Q402" s="41"/>
      <c r="R402" s="41"/>
      <c r="S402" s="41"/>
      <c r="T402" s="41"/>
      <c r="U402" s="41"/>
      <c r="V402" s="41"/>
      <c r="W402" s="41"/>
      <c r="X402" s="41"/>
      <c r="Y402" s="70"/>
      <c r="Z402" s="43"/>
      <c r="AA402" s="54"/>
      <c r="AB402" s="35"/>
    </row>
    <row r="403" spans="1:28" ht="24.95" customHeight="1" x14ac:dyDescent="0.25">
      <c r="A403" s="103" t="s">
        <v>68</v>
      </c>
      <c r="B403" s="105"/>
      <c r="C403" s="105"/>
      <c r="D403" s="105"/>
      <c r="E403" s="105"/>
      <c r="F403" s="95">
        <f>SUM(F392:F402)</f>
        <v>0</v>
      </c>
      <c r="G403" s="90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21"/>
      <c r="AB403" s="10"/>
    </row>
    <row r="404" spans="1:28" ht="24.95" customHeight="1" x14ac:dyDescent="0.25">
      <c r="A404" s="110" t="s">
        <v>161</v>
      </c>
      <c r="B404" s="105"/>
      <c r="C404" s="105"/>
      <c r="D404" s="105"/>
      <c r="E404" s="105"/>
      <c r="F404" s="31">
        <f>SUM(F400:F402)*6%</f>
        <v>0</v>
      </c>
      <c r="G404" s="92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  <c r="AA404" s="21"/>
      <c r="AB404" s="10"/>
    </row>
    <row r="405" spans="1:28" ht="24.95" customHeight="1" x14ac:dyDescent="0.25">
      <c r="A405" s="110" t="s">
        <v>9</v>
      </c>
      <c r="B405" s="105"/>
      <c r="C405" s="105"/>
      <c r="D405" s="105"/>
      <c r="E405" s="105"/>
      <c r="F405" s="31">
        <f>SUM(F392:F399)*24%</f>
        <v>0</v>
      </c>
      <c r="G405" s="92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  <c r="AA405" s="21"/>
      <c r="AB405" s="10"/>
    </row>
    <row r="406" spans="1:28" ht="24.95" customHeight="1" x14ac:dyDescent="0.25">
      <c r="A406" s="103" t="s">
        <v>69</v>
      </c>
      <c r="B406" s="105"/>
      <c r="C406" s="105"/>
      <c r="D406" s="105"/>
      <c r="E406" s="105"/>
      <c r="F406" s="95">
        <f>SUM(F403:F405)</f>
        <v>0</v>
      </c>
      <c r="G406" s="90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21"/>
      <c r="AB406" s="10"/>
    </row>
    <row r="407" spans="1:28" ht="24.95" customHeight="1" x14ac:dyDescent="0.25">
      <c r="A407" s="90"/>
      <c r="B407" s="90"/>
      <c r="C407" s="90"/>
      <c r="D407" s="90"/>
      <c r="E407" s="90"/>
      <c r="F407" s="90"/>
      <c r="G407" s="90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2"/>
      <c r="AB407" s="10"/>
    </row>
    <row r="408" spans="1:28" s="9" customFormat="1" ht="24.95" customHeight="1" x14ac:dyDescent="0.25">
      <c r="A408" s="108" t="s">
        <v>137</v>
      </c>
      <c r="B408" s="109"/>
      <c r="C408" s="109"/>
      <c r="D408" s="109"/>
      <c r="E408" s="109"/>
      <c r="F408" s="109"/>
      <c r="G408" s="109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</row>
    <row r="409" spans="1:28" ht="30" x14ac:dyDescent="0.25">
      <c r="A409" s="99" t="s">
        <v>0</v>
      </c>
      <c r="B409" s="99" t="s">
        <v>1</v>
      </c>
      <c r="C409" s="99" t="s">
        <v>2</v>
      </c>
      <c r="D409" s="99" t="s">
        <v>64</v>
      </c>
      <c r="E409" s="99" t="s">
        <v>39</v>
      </c>
      <c r="F409" s="99" t="s">
        <v>40</v>
      </c>
      <c r="G409" s="99" t="s">
        <v>11</v>
      </c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93"/>
      <c r="Z409" s="93"/>
      <c r="AA409" s="38"/>
      <c r="AB409" s="38"/>
    </row>
    <row r="410" spans="1:28" x14ac:dyDescent="0.25">
      <c r="A410" s="99"/>
      <c r="B410" s="99"/>
      <c r="C410" s="99"/>
      <c r="D410" s="99"/>
      <c r="E410" s="99"/>
      <c r="F410" s="99"/>
      <c r="G410" s="5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68"/>
      <c r="Z410" s="93"/>
      <c r="AA410" s="38"/>
      <c r="AB410" s="38"/>
    </row>
    <row r="411" spans="1:28" ht="33" customHeight="1" x14ac:dyDescent="0.25">
      <c r="A411" s="6">
        <v>212</v>
      </c>
      <c r="B411" s="11" t="s">
        <v>45</v>
      </c>
      <c r="C411" s="8" t="s">
        <v>10</v>
      </c>
      <c r="D411" s="23">
        <v>3</v>
      </c>
      <c r="E411" s="20">
        <v>0</v>
      </c>
      <c r="F411" s="24">
        <f>D411*E411</f>
        <v>0</v>
      </c>
      <c r="G411" s="8" t="s">
        <v>21</v>
      </c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71"/>
      <c r="Z411" s="43"/>
      <c r="AA411" s="50"/>
      <c r="AB411" s="39"/>
    </row>
    <row r="412" spans="1:28" ht="33" customHeight="1" x14ac:dyDescent="0.25">
      <c r="A412" s="6">
        <v>213</v>
      </c>
      <c r="B412" s="7" t="s">
        <v>93</v>
      </c>
      <c r="C412" s="8" t="s">
        <v>34</v>
      </c>
      <c r="D412" s="23">
        <v>3</v>
      </c>
      <c r="E412" s="20">
        <v>0</v>
      </c>
      <c r="F412" s="24">
        <f t="shared" ref="F412:F415" si="19">D412*E412</f>
        <v>0</v>
      </c>
      <c r="G412" s="8" t="s">
        <v>54</v>
      </c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71"/>
      <c r="Z412" s="43"/>
      <c r="AA412" s="50"/>
      <c r="AB412" s="39"/>
    </row>
    <row r="413" spans="1:28" s="9" customFormat="1" ht="33" customHeight="1" x14ac:dyDescent="0.25">
      <c r="A413" s="6">
        <v>214</v>
      </c>
      <c r="B413" s="7" t="s">
        <v>60</v>
      </c>
      <c r="C413" s="8" t="s">
        <v>36</v>
      </c>
      <c r="D413" s="23">
        <v>210</v>
      </c>
      <c r="E413" s="20">
        <v>0</v>
      </c>
      <c r="F413" s="24">
        <f t="shared" si="19"/>
        <v>0</v>
      </c>
      <c r="G413" s="8" t="s">
        <v>32</v>
      </c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71"/>
      <c r="Z413" s="43"/>
      <c r="AA413" s="54"/>
      <c r="AB413" s="35"/>
    </row>
    <row r="414" spans="1:28" s="9" customFormat="1" ht="45" x14ac:dyDescent="0.25">
      <c r="A414" s="6">
        <v>215</v>
      </c>
      <c r="B414" s="7" t="s">
        <v>44</v>
      </c>
      <c r="C414" s="8" t="s">
        <v>36</v>
      </c>
      <c r="D414" s="23">
        <v>180</v>
      </c>
      <c r="E414" s="20">
        <v>0</v>
      </c>
      <c r="F414" s="24">
        <f t="shared" si="19"/>
        <v>0</v>
      </c>
      <c r="G414" s="8" t="s">
        <v>14</v>
      </c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71"/>
      <c r="Z414" s="43"/>
      <c r="AA414" s="54"/>
      <c r="AB414" s="35"/>
    </row>
    <row r="415" spans="1:28" s="9" customFormat="1" ht="33" customHeight="1" x14ac:dyDescent="0.25">
      <c r="A415" s="6">
        <v>216</v>
      </c>
      <c r="B415" s="7" t="s">
        <v>49</v>
      </c>
      <c r="C415" s="8" t="s">
        <v>10</v>
      </c>
      <c r="D415" s="23">
        <v>12</v>
      </c>
      <c r="E415" s="20">
        <v>0</v>
      </c>
      <c r="F415" s="24">
        <f t="shared" si="19"/>
        <v>0</v>
      </c>
      <c r="G415" s="8" t="s">
        <v>14</v>
      </c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71"/>
      <c r="Z415" s="43"/>
      <c r="AA415" s="54"/>
      <c r="AB415" s="35"/>
    </row>
    <row r="416" spans="1:28" ht="24.95" customHeight="1" x14ac:dyDescent="0.25">
      <c r="A416" s="103" t="s">
        <v>70</v>
      </c>
      <c r="B416" s="105"/>
      <c r="C416" s="105"/>
      <c r="D416" s="105"/>
      <c r="E416" s="105"/>
      <c r="F416" s="95">
        <f>SUM(F411:F415)</f>
        <v>0</v>
      </c>
      <c r="G416" s="90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21"/>
      <c r="AB416" s="10"/>
    </row>
    <row r="417" spans="1:28" ht="24.95" customHeight="1" x14ac:dyDescent="0.25">
      <c r="A417" s="110" t="s">
        <v>161</v>
      </c>
      <c r="B417" s="105"/>
      <c r="C417" s="105"/>
      <c r="D417" s="105"/>
      <c r="E417" s="105"/>
      <c r="F417" s="31">
        <f>SUM(F413:F415)*6%</f>
        <v>0</v>
      </c>
      <c r="G417" s="92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  <c r="AA417" s="21"/>
      <c r="AB417" s="10"/>
    </row>
    <row r="418" spans="1:28" ht="24.95" customHeight="1" x14ac:dyDescent="0.25">
      <c r="A418" s="110" t="s">
        <v>9</v>
      </c>
      <c r="B418" s="105"/>
      <c r="C418" s="105"/>
      <c r="D418" s="105"/>
      <c r="E418" s="105"/>
      <c r="F418" s="31">
        <f>SUM(F411:F412)*24%</f>
        <v>0</v>
      </c>
      <c r="G418" s="92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  <c r="AA418" s="47"/>
      <c r="AB418" s="10"/>
    </row>
    <row r="419" spans="1:28" ht="24.95" customHeight="1" x14ac:dyDescent="0.25">
      <c r="A419" s="103" t="s">
        <v>71</v>
      </c>
      <c r="B419" s="105"/>
      <c r="C419" s="105"/>
      <c r="D419" s="105"/>
      <c r="E419" s="105"/>
      <c r="F419" s="95">
        <f>SUM(F416:F418)</f>
        <v>0</v>
      </c>
      <c r="G419" s="90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21"/>
      <c r="AB419" s="10"/>
    </row>
    <row r="420" spans="1:28" ht="24.95" customHeight="1" x14ac:dyDescent="0.25">
      <c r="A420" s="90"/>
      <c r="B420" s="90"/>
      <c r="C420" s="90"/>
      <c r="D420" s="90"/>
      <c r="E420" s="90"/>
      <c r="F420" s="90"/>
      <c r="G420" s="90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2"/>
      <c r="AB420" s="10"/>
    </row>
    <row r="421" spans="1:28" ht="24.95" customHeight="1" x14ac:dyDescent="0.25">
      <c r="A421" s="103" t="s">
        <v>94</v>
      </c>
      <c r="B421" s="105"/>
      <c r="C421" s="105"/>
      <c r="D421" s="105"/>
      <c r="E421" s="105"/>
      <c r="F421" s="95">
        <f>F384+F403+F416</f>
        <v>0</v>
      </c>
      <c r="G421" s="90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51"/>
      <c r="AB421" s="10"/>
    </row>
    <row r="422" spans="1:28" ht="24.95" customHeight="1" x14ac:dyDescent="0.25">
      <c r="A422" s="110" t="s">
        <v>161</v>
      </c>
      <c r="B422" s="105"/>
      <c r="C422" s="105"/>
      <c r="D422" s="105"/>
      <c r="E422" s="105"/>
      <c r="F422" s="31">
        <f>F385+F404+F417</f>
        <v>0</v>
      </c>
      <c r="G422" s="92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51"/>
      <c r="AB422" s="10"/>
    </row>
    <row r="423" spans="1:28" ht="24.95" customHeight="1" x14ac:dyDescent="0.25">
      <c r="A423" s="110" t="s">
        <v>9</v>
      </c>
      <c r="B423" s="105"/>
      <c r="C423" s="105"/>
      <c r="D423" s="105"/>
      <c r="E423" s="105"/>
      <c r="F423" s="31">
        <f>F386+F405+F418</f>
        <v>0</v>
      </c>
      <c r="G423" s="92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  <c r="AA423" s="50"/>
      <c r="AB423" s="10"/>
    </row>
    <row r="424" spans="1:28" ht="24.95" customHeight="1" x14ac:dyDescent="0.25">
      <c r="A424" s="103" t="s">
        <v>95</v>
      </c>
      <c r="B424" s="105"/>
      <c r="C424" s="105"/>
      <c r="D424" s="105"/>
      <c r="E424" s="105"/>
      <c r="F424" s="95">
        <f>F387+F406+F419</f>
        <v>0</v>
      </c>
      <c r="G424" s="90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51"/>
      <c r="AB424" s="52"/>
    </row>
    <row r="425" spans="1:28" ht="24.95" customHeight="1" x14ac:dyDescent="0.25">
      <c r="A425" s="90"/>
      <c r="B425" s="90"/>
      <c r="C425" s="90"/>
      <c r="D425" s="90"/>
      <c r="E425" s="90"/>
      <c r="F425" s="90"/>
      <c r="G425" s="90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2"/>
      <c r="AB425" s="10"/>
    </row>
    <row r="426" spans="1:28" s="9" customFormat="1" ht="24.95" customHeight="1" x14ac:dyDescent="0.25">
      <c r="A426" s="108" t="s">
        <v>97</v>
      </c>
      <c r="B426" s="109"/>
      <c r="C426" s="109"/>
      <c r="D426" s="109"/>
      <c r="E426" s="109"/>
      <c r="F426" s="109"/>
      <c r="G426" s="109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</row>
    <row r="427" spans="1:28" ht="24.95" customHeight="1" x14ac:dyDescent="0.25">
      <c r="A427" s="108" t="s">
        <v>96</v>
      </c>
      <c r="B427" s="109"/>
      <c r="C427" s="109"/>
      <c r="D427" s="109"/>
      <c r="E427" s="109"/>
      <c r="F427" s="109"/>
      <c r="G427" s="109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6"/>
      <c r="AB427" s="36"/>
    </row>
    <row r="428" spans="1:28" ht="30" x14ac:dyDescent="0.25">
      <c r="A428" s="99" t="s">
        <v>0</v>
      </c>
      <c r="B428" s="99" t="s">
        <v>1</v>
      </c>
      <c r="C428" s="99" t="s">
        <v>2</v>
      </c>
      <c r="D428" s="99" t="s">
        <v>64</v>
      </c>
      <c r="E428" s="99" t="s">
        <v>39</v>
      </c>
      <c r="F428" s="99" t="s">
        <v>40</v>
      </c>
      <c r="G428" s="99" t="s">
        <v>11</v>
      </c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93"/>
      <c r="Z428" s="93"/>
      <c r="AA428" s="38"/>
      <c r="AB428" s="38"/>
    </row>
    <row r="429" spans="1:28" x14ac:dyDescent="0.25">
      <c r="A429" s="99"/>
      <c r="B429" s="99"/>
      <c r="C429" s="99"/>
      <c r="D429" s="99"/>
      <c r="E429" s="99"/>
      <c r="F429" s="99"/>
      <c r="G429" s="5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93"/>
      <c r="Z429" s="93"/>
      <c r="AA429" s="38"/>
      <c r="AB429" s="38"/>
    </row>
    <row r="430" spans="1:28" ht="33" customHeight="1" x14ac:dyDescent="0.25">
      <c r="A430" s="6">
        <v>217</v>
      </c>
      <c r="B430" s="7" t="s">
        <v>47</v>
      </c>
      <c r="C430" s="8" t="s">
        <v>34</v>
      </c>
      <c r="D430" s="22">
        <v>48</v>
      </c>
      <c r="E430" s="20">
        <v>0</v>
      </c>
      <c r="F430" s="26">
        <f>D430*E430</f>
        <v>0</v>
      </c>
      <c r="G430" s="8" t="s">
        <v>13</v>
      </c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70"/>
      <c r="Z430" s="43"/>
      <c r="AA430" s="50"/>
      <c r="AB430" s="39"/>
    </row>
    <row r="431" spans="1:28" ht="33" customHeight="1" x14ac:dyDescent="0.25">
      <c r="A431" s="6">
        <v>218</v>
      </c>
      <c r="B431" s="7" t="s">
        <v>20</v>
      </c>
      <c r="C431" s="8" t="s">
        <v>34</v>
      </c>
      <c r="D431" s="22">
        <v>2</v>
      </c>
      <c r="E431" s="20">
        <v>0</v>
      </c>
      <c r="F431" s="26">
        <f t="shared" ref="F431:F435" si="20">D431*E431</f>
        <v>0</v>
      </c>
      <c r="G431" s="8" t="s">
        <v>54</v>
      </c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70"/>
      <c r="Z431" s="43"/>
      <c r="AA431" s="50"/>
      <c r="AB431" s="39"/>
    </row>
    <row r="432" spans="1:28" ht="33" customHeight="1" x14ac:dyDescent="0.25">
      <c r="A432" s="6">
        <v>219</v>
      </c>
      <c r="B432" s="7" t="s">
        <v>42</v>
      </c>
      <c r="C432" s="8" t="s">
        <v>10</v>
      </c>
      <c r="D432" s="22">
        <v>4</v>
      </c>
      <c r="E432" s="20">
        <v>0</v>
      </c>
      <c r="F432" s="26">
        <f t="shared" si="20"/>
        <v>0</v>
      </c>
      <c r="G432" s="8" t="s">
        <v>21</v>
      </c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70"/>
      <c r="Z432" s="43"/>
      <c r="AA432" s="50"/>
      <c r="AB432" s="39"/>
    </row>
    <row r="433" spans="1:28" s="9" customFormat="1" ht="50.25" customHeight="1" x14ac:dyDescent="0.25">
      <c r="A433" s="6">
        <v>220</v>
      </c>
      <c r="B433" s="7" t="s">
        <v>60</v>
      </c>
      <c r="C433" s="8" t="s">
        <v>36</v>
      </c>
      <c r="D433" s="22">
        <v>100</v>
      </c>
      <c r="E433" s="20">
        <v>0</v>
      </c>
      <c r="F433" s="26">
        <f t="shared" si="20"/>
        <v>0</v>
      </c>
      <c r="G433" s="8" t="s">
        <v>32</v>
      </c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70"/>
      <c r="Z433" s="43"/>
      <c r="AA433" s="54"/>
      <c r="AB433" s="35"/>
    </row>
    <row r="434" spans="1:28" s="9" customFormat="1" ht="45" x14ac:dyDescent="0.25">
      <c r="A434" s="6">
        <v>221</v>
      </c>
      <c r="B434" s="7" t="s">
        <v>44</v>
      </c>
      <c r="C434" s="8" t="s">
        <v>36</v>
      </c>
      <c r="D434" s="22">
        <v>4</v>
      </c>
      <c r="E434" s="20">
        <v>0</v>
      </c>
      <c r="F434" s="26">
        <f t="shared" si="20"/>
        <v>0</v>
      </c>
      <c r="G434" s="8" t="s">
        <v>14</v>
      </c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70"/>
      <c r="Z434" s="43"/>
      <c r="AA434" s="54"/>
      <c r="AB434" s="35"/>
    </row>
    <row r="435" spans="1:28" s="9" customFormat="1" ht="33" customHeight="1" x14ac:dyDescent="0.25">
      <c r="A435" s="6">
        <v>222</v>
      </c>
      <c r="B435" s="7" t="s">
        <v>49</v>
      </c>
      <c r="C435" s="8" t="s">
        <v>10</v>
      </c>
      <c r="D435" s="22">
        <v>60</v>
      </c>
      <c r="E435" s="20">
        <v>0</v>
      </c>
      <c r="F435" s="26">
        <f t="shared" si="20"/>
        <v>0</v>
      </c>
      <c r="G435" s="8" t="s">
        <v>14</v>
      </c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70"/>
      <c r="Z435" s="43"/>
      <c r="AA435" s="54"/>
      <c r="AB435" s="35"/>
    </row>
    <row r="436" spans="1:28" ht="24.95" customHeight="1" x14ac:dyDescent="0.25">
      <c r="A436" s="103" t="s">
        <v>66</v>
      </c>
      <c r="B436" s="105"/>
      <c r="C436" s="105"/>
      <c r="D436" s="105"/>
      <c r="E436" s="105"/>
      <c r="F436" s="95">
        <f>SUM(F430:F435)</f>
        <v>0</v>
      </c>
      <c r="G436" s="90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21"/>
      <c r="AB436" s="10"/>
    </row>
    <row r="437" spans="1:28" ht="24.95" customHeight="1" x14ac:dyDescent="0.25">
      <c r="A437" s="110" t="s">
        <v>161</v>
      </c>
      <c r="B437" s="105"/>
      <c r="C437" s="105"/>
      <c r="D437" s="105"/>
      <c r="E437" s="105"/>
      <c r="F437" s="31">
        <f>SUM(F433:F435)*6%</f>
        <v>0</v>
      </c>
      <c r="G437" s="92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  <c r="AA437" s="21"/>
      <c r="AB437" s="10"/>
    </row>
    <row r="438" spans="1:28" ht="24.95" customHeight="1" x14ac:dyDescent="0.25">
      <c r="A438" s="110" t="s">
        <v>9</v>
      </c>
      <c r="B438" s="105"/>
      <c r="C438" s="105"/>
      <c r="D438" s="105"/>
      <c r="E438" s="105"/>
      <c r="F438" s="31">
        <f>SUM(F430:F432)*24%</f>
        <v>0</v>
      </c>
      <c r="G438" s="92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  <c r="AA438" s="21"/>
      <c r="AB438" s="10"/>
    </row>
    <row r="439" spans="1:28" ht="24.95" customHeight="1" x14ac:dyDescent="0.25">
      <c r="A439" s="103" t="s">
        <v>67</v>
      </c>
      <c r="B439" s="105"/>
      <c r="C439" s="105"/>
      <c r="D439" s="105"/>
      <c r="E439" s="105"/>
      <c r="F439" s="95">
        <f>SUM(F436:F438)</f>
        <v>0</v>
      </c>
      <c r="G439" s="90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21"/>
      <c r="AB439" s="10"/>
    </row>
    <row r="440" spans="1:28" ht="24.95" customHeight="1" x14ac:dyDescent="0.25">
      <c r="A440" s="90"/>
      <c r="B440" s="90"/>
      <c r="C440" s="90"/>
      <c r="D440" s="90"/>
      <c r="E440" s="90"/>
      <c r="F440" s="90"/>
      <c r="G440" s="90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2"/>
      <c r="AB440" s="10"/>
    </row>
    <row r="441" spans="1:28" s="9" customFormat="1" ht="24.95" customHeight="1" x14ac:dyDescent="0.25">
      <c r="A441" s="108" t="s">
        <v>139</v>
      </c>
      <c r="B441" s="109"/>
      <c r="C441" s="109"/>
      <c r="D441" s="109"/>
      <c r="E441" s="109"/>
      <c r="F441" s="109"/>
      <c r="G441" s="109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</row>
    <row r="442" spans="1:28" ht="30" x14ac:dyDescent="0.25">
      <c r="A442" s="99" t="s">
        <v>0</v>
      </c>
      <c r="B442" s="99" t="s">
        <v>1</v>
      </c>
      <c r="C442" s="99" t="s">
        <v>2</v>
      </c>
      <c r="D442" s="99" t="s">
        <v>64</v>
      </c>
      <c r="E442" s="99" t="s">
        <v>39</v>
      </c>
      <c r="F442" s="99" t="s">
        <v>40</v>
      </c>
      <c r="G442" s="99" t="s">
        <v>11</v>
      </c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93"/>
      <c r="Z442" s="93"/>
      <c r="AA442" s="38"/>
      <c r="AB442" s="38"/>
    </row>
    <row r="443" spans="1:28" x14ac:dyDescent="0.25">
      <c r="A443" s="99"/>
      <c r="B443" s="99"/>
      <c r="C443" s="99"/>
      <c r="D443" s="99"/>
      <c r="E443" s="99"/>
      <c r="F443" s="99"/>
      <c r="G443" s="5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93"/>
      <c r="Z443" s="93"/>
      <c r="AA443" s="38"/>
      <c r="AB443" s="38"/>
    </row>
    <row r="444" spans="1:28" ht="33" customHeight="1" x14ac:dyDescent="0.25">
      <c r="A444" s="6">
        <v>223</v>
      </c>
      <c r="B444" s="7" t="s">
        <v>47</v>
      </c>
      <c r="C444" s="8" t="s">
        <v>34</v>
      </c>
      <c r="D444" s="22">
        <v>120</v>
      </c>
      <c r="E444" s="20">
        <v>0</v>
      </c>
      <c r="F444" s="24">
        <f>D444*E444</f>
        <v>0</v>
      </c>
      <c r="G444" s="8" t="s">
        <v>13</v>
      </c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70"/>
      <c r="Z444" s="43"/>
      <c r="AA444" s="50"/>
      <c r="AB444" s="39"/>
    </row>
    <row r="445" spans="1:28" ht="33" customHeight="1" x14ac:dyDescent="0.25">
      <c r="A445" s="6">
        <v>224</v>
      </c>
      <c r="B445" s="7" t="s">
        <v>46</v>
      </c>
      <c r="C445" s="8" t="s">
        <v>34</v>
      </c>
      <c r="D445" s="22">
        <v>25</v>
      </c>
      <c r="E445" s="20">
        <v>0</v>
      </c>
      <c r="F445" s="24">
        <f t="shared" ref="F445:F450" si="21">D445*E445</f>
        <v>0</v>
      </c>
      <c r="G445" s="8" t="s">
        <v>54</v>
      </c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70"/>
      <c r="Z445" s="43"/>
      <c r="AA445" s="50"/>
      <c r="AB445" s="39"/>
    </row>
    <row r="446" spans="1:28" ht="33" customHeight="1" x14ac:dyDescent="0.25">
      <c r="A446" s="6">
        <v>225</v>
      </c>
      <c r="B446" s="7" t="s">
        <v>20</v>
      </c>
      <c r="C446" s="8" t="s">
        <v>34</v>
      </c>
      <c r="D446" s="22">
        <v>5</v>
      </c>
      <c r="E446" s="20">
        <v>0</v>
      </c>
      <c r="F446" s="24">
        <f t="shared" si="21"/>
        <v>0</v>
      </c>
      <c r="G446" s="8" t="s">
        <v>54</v>
      </c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70"/>
      <c r="Z446" s="43"/>
      <c r="AA446" s="50"/>
      <c r="AB446" s="39"/>
    </row>
    <row r="447" spans="1:28" ht="33" customHeight="1" x14ac:dyDescent="0.25">
      <c r="A447" s="6">
        <v>226</v>
      </c>
      <c r="B447" s="7" t="s">
        <v>42</v>
      </c>
      <c r="C447" s="8" t="s">
        <v>10</v>
      </c>
      <c r="D447" s="22">
        <v>10</v>
      </c>
      <c r="E447" s="20">
        <v>0</v>
      </c>
      <c r="F447" s="24">
        <f t="shared" si="21"/>
        <v>0</v>
      </c>
      <c r="G447" s="8" t="s">
        <v>21</v>
      </c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70"/>
      <c r="Z447" s="43"/>
      <c r="AA447" s="50"/>
      <c r="AB447" s="39"/>
    </row>
    <row r="448" spans="1:28" s="9" customFormat="1" ht="33" customHeight="1" x14ac:dyDescent="0.25">
      <c r="A448" s="6">
        <v>227</v>
      </c>
      <c r="B448" s="7" t="s">
        <v>60</v>
      </c>
      <c r="C448" s="8" t="s">
        <v>36</v>
      </c>
      <c r="D448" s="22">
        <v>250</v>
      </c>
      <c r="E448" s="20">
        <v>0</v>
      </c>
      <c r="F448" s="24">
        <f t="shared" si="21"/>
        <v>0</v>
      </c>
      <c r="G448" s="8" t="s">
        <v>32</v>
      </c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70"/>
      <c r="Z448" s="43"/>
      <c r="AA448" s="54"/>
      <c r="AB448" s="35"/>
    </row>
    <row r="449" spans="1:28" s="9" customFormat="1" ht="45" x14ac:dyDescent="0.25">
      <c r="A449" s="6">
        <v>228</v>
      </c>
      <c r="B449" s="7" t="s">
        <v>44</v>
      </c>
      <c r="C449" s="8" t="s">
        <v>36</v>
      </c>
      <c r="D449" s="22">
        <v>5</v>
      </c>
      <c r="E449" s="20">
        <v>0</v>
      </c>
      <c r="F449" s="24">
        <f t="shared" si="21"/>
        <v>0</v>
      </c>
      <c r="G449" s="8" t="s">
        <v>14</v>
      </c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70"/>
      <c r="Z449" s="43"/>
      <c r="AA449" s="54"/>
      <c r="AB449" s="35"/>
    </row>
    <row r="450" spans="1:28" s="9" customFormat="1" ht="33" customHeight="1" x14ac:dyDescent="0.25">
      <c r="A450" s="6">
        <v>229</v>
      </c>
      <c r="B450" s="7" t="s">
        <v>49</v>
      </c>
      <c r="C450" s="8" t="s">
        <v>10</v>
      </c>
      <c r="D450" s="22">
        <v>150</v>
      </c>
      <c r="E450" s="20">
        <v>0</v>
      </c>
      <c r="F450" s="24">
        <f t="shared" si="21"/>
        <v>0</v>
      </c>
      <c r="G450" s="8" t="s">
        <v>14</v>
      </c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70"/>
      <c r="Z450" s="43"/>
      <c r="AA450" s="54"/>
      <c r="AB450" s="35"/>
    </row>
    <row r="451" spans="1:28" ht="24.95" customHeight="1" x14ac:dyDescent="0.25">
      <c r="A451" s="103" t="s">
        <v>68</v>
      </c>
      <c r="B451" s="105"/>
      <c r="C451" s="105"/>
      <c r="D451" s="105"/>
      <c r="E451" s="105"/>
      <c r="F451" s="95">
        <f>SUM(F444:F450)</f>
        <v>0</v>
      </c>
      <c r="G451" s="90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21"/>
      <c r="AB451" s="10"/>
    </row>
    <row r="452" spans="1:28" ht="24.95" customHeight="1" x14ac:dyDescent="0.25">
      <c r="A452" s="110" t="s">
        <v>161</v>
      </c>
      <c r="B452" s="105"/>
      <c r="C452" s="105"/>
      <c r="D452" s="105"/>
      <c r="E452" s="105"/>
      <c r="F452" s="31">
        <f>SUM(F448:F450)*6%</f>
        <v>0</v>
      </c>
      <c r="G452" s="92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  <c r="AA452" s="21"/>
      <c r="AB452" s="10"/>
    </row>
    <row r="453" spans="1:28" ht="24.95" customHeight="1" x14ac:dyDescent="0.25">
      <c r="A453" s="110" t="s">
        <v>9</v>
      </c>
      <c r="B453" s="105"/>
      <c r="C453" s="105"/>
      <c r="D453" s="105"/>
      <c r="E453" s="105"/>
      <c r="F453" s="31">
        <f>SUM(F444:F447)*24%</f>
        <v>0</v>
      </c>
      <c r="G453" s="92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  <c r="AA453" s="47"/>
      <c r="AB453" s="10"/>
    </row>
    <row r="454" spans="1:28" ht="24.95" customHeight="1" x14ac:dyDescent="0.25">
      <c r="A454" s="103" t="s">
        <v>69</v>
      </c>
      <c r="B454" s="105"/>
      <c r="C454" s="105"/>
      <c r="D454" s="105"/>
      <c r="E454" s="105"/>
      <c r="F454" s="95">
        <f>SUM(F451:F453)</f>
        <v>0</v>
      </c>
      <c r="G454" s="90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21"/>
      <c r="AB454" s="10"/>
    </row>
    <row r="455" spans="1:28" ht="24.95" customHeight="1" x14ac:dyDescent="0.25">
      <c r="A455" s="90"/>
      <c r="B455" s="90"/>
      <c r="C455" s="90"/>
      <c r="D455" s="90"/>
      <c r="E455" s="90"/>
      <c r="F455" s="95"/>
      <c r="G455" s="90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2"/>
      <c r="AB455" s="10"/>
    </row>
    <row r="456" spans="1:28" ht="24.95" customHeight="1" x14ac:dyDescent="0.25">
      <c r="A456" s="103" t="s">
        <v>98</v>
      </c>
      <c r="B456" s="105"/>
      <c r="C456" s="105"/>
      <c r="D456" s="105"/>
      <c r="E456" s="105"/>
      <c r="F456" s="95">
        <f>F436+F451</f>
        <v>0</v>
      </c>
      <c r="G456" s="90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51"/>
      <c r="AB456" s="10"/>
    </row>
    <row r="457" spans="1:28" ht="24.95" customHeight="1" x14ac:dyDescent="0.25">
      <c r="A457" s="110" t="s">
        <v>161</v>
      </c>
      <c r="B457" s="105"/>
      <c r="C457" s="105"/>
      <c r="D457" s="105"/>
      <c r="E457" s="105"/>
      <c r="F457" s="31">
        <f>F437+F452</f>
        <v>0</v>
      </c>
      <c r="G457" s="92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  <c r="AA457" s="51"/>
      <c r="AB457" s="10"/>
    </row>
    <row r="458" spans="1:28" ht="24.95" customHeight="1" x14ac:dyDescent="0.25">
      <c r="A458" s="110" t="s">
        <v>9</v>
      </c>
      <c r="B458" s="105"/>
      <c r="C458" s="105"/>
      <c r="D458" s="105"/>
      <c r="E458" s="105"/>
      <c r="F458" s="31">
        <f>F438+F453</f>
        <v>0</v>
      </c>
      <c r="G458" s="92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  <c r="AA458" s="50"/>
      <c r="AB458" s="10"/>
    </row>
    <row r="459" spans="1:28" ht="24.95" customHeight="1" x14ac:dyDescent="0.25">
      <c r="A459" s="103" t="s">
        <v>99</v>
      </c>
      <c r="B459" s="105"/>
      <c r="C459" s="105"/>
      <c r="D459" s="105"/>
      <c r="E459" s="105"/>
      <c r="F459" s="95">
        <f>F439+F454</f>
        <v>0</v>
      </c>
      <c r="G459" s="90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51"/>
      <c r="AB459" s="52"/>
    </row>
    <row r="460" spans="1:28" ht="24.95" customHeight="1" x14ac:dyDescent="0.25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2"/>
      <c r="AB460" s="10"/>
    </row>
    <row r="461" spans="1:28" ht="24.95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</row>
    <row r="462" spans="1:28" ht="24.95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6"/>
      <c r="AB462" s="36"/>
    </row>
    <row r="463" spans="1:28" x14ac:dyDescent="0.25">
      <c r="A463" s="93"/>
      <c r="B463" s="93"/>
      <c r="C463" s="93"/>
      <c r="D463" s="93"/>
      <c r="E463" s="94"/>
      <c r="F463" s="94"/>
      <c r="G463" s="40"/>
      <c r="H463" s="55"/>
      <c r="I463" s="55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93"/>
      <c r="Z463" s="93"/>
      <c r="AA463" s="38"/>
      <c r="AB463" s="38"/>
    </row>
    <row r="464" spans="1:28" x14ac:dyDescent="0.25">
      <c r="A464" s="93"/>
      <c r="B464" s="93"/>
      <c r="C464" s="93"/>
      <c r="D464" s="93"/>
      <c r="E464" s="93"/>
      <c r="F464" s="93"/>
      <c r="G464" s="40"/>
      <c r="H464" s="40"/>
      <c r="I464" s="40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93"/>
      <c r="Z464" s="93"/>
      <c r="AA464" s="38"/>
      <c r="AB464" s="38"/>
    </row>
    <row r="465" spans="1:28" ht="24.95" customHeight="1" x14ac:dyDescent="0.25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2"/>
      <c r="AB465" s="64"/>
    </row>
    <row r="466" spans="1:28" ht="24.95" customHeight="1" x14ac:dyDescent="0.25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  <c r="AA466" s="72"/>
      <c r="AB466" s="64"/>
    </row>
    <row r="467" spans="1:28" ht="24.95" customHeight="1" x14ac:dyDescent="0.25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2"/>
      <c r="AB467" s="64"/>
    </row>
    <row r="468" spans="1:28" s="9" customFormat="1" ht="24.95" customHeight="1" x14ac:dyDescent="0.25">
      <c r="A468" s="115" t="s">
        <v>100</v>
      </c>
      <c r="B468" s="116"/>
      <c r="C468" s="116"/>
      <c r="D468" s="116"/>
      <c r="E468" s="116"/>
      <c r="F468" s="116"/>
      <c r="G468" s="116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33"/>
      <c r="AB468" s="14"/>
    </row>
    <row r="469" spans="1:28" ht="24.95" customHeight="1" x14ac:dyDescent="0.25">
      <c r="A469" s="108" t="s">
        <v>151</v>
      </c>
      <c r="B469" s="109"/>
      <c r="C469" s="109"/>
      <c r="D469" s="109"/>
      <c r="E469" s="109"/>
      <c r="F469" s="109"/>
      <c r="G469" s="109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</row>
    <row r="470" spans="1:28" ht="39.75" customHeight="1" x14ac:dyDescent="0.25">
      <c r="A470" s="99" t="s">
        <v>0</v>
      </c>
      <c r="B470" s="99" t="s">
        <v>1</v>
      </c>
      <c r="C470" s="99" t="s">
        <v>2</v>
      </c>
      <c r="D470" s="99" t="s">
        <v>64</v>
      </c>
      <c r="E470" s="99" t="s">
        <v>39</v>
      </c>
      <c r="F470" s="99" t="s">
        <v>40</v>
      </c>
      <c r="G470" s="99" t="s">
        <v>11</v>
      </c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93"/>
      <c r="Z470" s="93"/>
      <c r="AA470" s="38"/>
      <c r="AB470" s="38"/>
    </row>
    <row r="471" spans="1:28" ht="39.75" customHeight="1" x14ac:dyDescent="0.25">
      <c r="A471" s="99"/>
      <c r="B471" s="99"/>
      <c r="C471" s="99"/>
      <c r="D471" s="99"/>
      <c r="E471" s="99"/>
      <c r="F471" s="99"/>
      <c r="G471" s="5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93"/>
      <c r="Z471" s="93"/>
      <c r="AA471" s="38"/>
      <c r="AB471" s="38"/>
    </row>
    <row r="472" spans="1:28" ht="33" customHeight="1" x14ac:dyDescent="0.25">
      <c r="A472" s="6">
        <v>230</v>
      </c>
      <c r="B472" s="7" t="s">
        <v>59</v>
      </c>
      <c r="C472" s="8" t="s">
        <v>10</v>
      </c>
      <c r="D472" s="19">
        <v>3</v>
      </c>
      <c r="E472" s="20">
        <v>0</v>
      </c>
      <c r="F472" s="24">
        <f>D472*E472</f>
        <v>0</v>
      </c>
      <c r="G472" s="8" t="s">
        <v>12</v>
      </c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53"/>
      <c r="Z472" s="43"/>
      <c r="AA472" s="50"/>
      <c r="AB472" s="39"/>
    </row>
    <row r="473" spans="1:28" ht="33" customHeight="1" x14ac:dyDescent="0.25">
      <c r="A473" s="6">
        <v>231</v>
      </c>
      <c r="B473" s="7" t="s">
        <v>26</v>
      </c>
      <c r="C473" s="8" t="s">
        <v>34</v>
      </c>
      <c r="D473" s="19">
        <v>3</v>
      </c>
      <c r="E473" s="20">
        <v>0</v>
      </c>
      <c r="F473" s="24">
        <f t="shared" ref="F473:F482" si="22">D473*E473</f>
        <v>0</v>
      </c>
      <c r="G473" s="8" t="s">
        <v>54</v>
      </c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53"/>
      <c r="Z473" s="43"/>
      <c r="AA473" s="50"/>
      <c r="AB473" s="39"/>
    </row>
    <row r="474" spans="1:28" ht="33" customHeight="1" x14ac:dyDescent="0.25">
      <c r="A474" s="6">
        <v>232</v>
      </c>
      <c r="B474" s="7" t="s">
        <v>47</v>
      </c>
      <c r="C474" s="8" t="s">
        <v>34</v>
      </c>
      <c r="D474" s="19">
        <v>12</v>
      </c>
      <c r="E474" s="20">
        <v>0</v>
      </c>
      <c r="F474" s="24">
        <f t="shared" si="22"/>
        <v>0</v>
      </c>
      <c r="G474" s="8" t="s">
        <v>13</v>
      </c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53"/>
      <c r="Z474" s="43"/>
      <c r="AA474" s="50"/>
      <c r="AB474" s="39"/>
    </row>
    <row r="475" spans="1:28" ht="33" customHeight="1" x14ac:dyDescent="0.25">
      <c r="A475" s="6">
        <v>233</v>
      </c>
      <c r="B475" s="7" t="s">
        <v>51</v>
      </c>
      <c r="C475" s="8" t="s">
        <v>34</v>
      </c>
      <c r="D475" s="19">
        <v>3</v>
      </c>
      <c r="E475" s="20">
        <v>0</v>
      </c>
      <c r="F475" s="24">
        <f t="shared" si="22"/>
        <v>0</v>
      </c>
      <c r="G475" s="8" t="s">
        <v>54</v>
      </c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53"/>
      <c r="Z475" s="43"/>
      <c r="AA475" s="50"/>
      <c r="AB475" s="39"/>
    </row>
    <row r="476" spans="1:28" ht="33" customHeight="1" x14ac:dyDescent="0.25">
      <c r="A476" s="6">
        <v>234</v>
      </c>
      <c r="B476" s="7" t="s">
        <v>16</v>
      </c>
      <c r="C476" s="8" t="s">
        <v>10</v>
      </c>
      <c r="D476" s="19">
        <v>3</v>
      </c>
      <c r="E476" s="20">
        <v>0</v>
      </c>
      <c r="F476" s="24">
        <f t="shared" si="22"/>
        <v>0</v>
      </c>
      <c r="G476" s="8" t="s">
        <v>14</v>
      </c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53"/>
      <c r="Z476" s="43"/>
      <c r="AA476" s="50"/>
      <c r="AB476" s="39"/>
    </row>
    <row r="477" spans="1:28" ht="45" x14ac:dyDescent="0.25">
      <c r="A477" s="6">
        <v>235</v>
      </c>
      <c r="B477" s="7" t="s">
        <v>65</v>
      </c>
      <c r="C477" s="8" t="s">
        <v>10</v>
      </c>
      <c r="D477" s="19">
        <v>12</v>
      </c>
      <c r="E477" s="20">
        <v>0</v>
      </c>
      <c r="F477" s="24">
        <f t="shared" si="22"/>
        <v>0</v>
      </c>
      <c r="G477" s="8" t="s">
        <v>21</v>
      </c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53"/>
      <c r="Z477" s="43"/>
      <c r="AA477" s="50"/>
      <c r="AB477" s="39"/>
    </row>
    <row r="478" spans="1:28" ht="33" customHeight="1" x14ac:dyDescent="0.25">
      <c r="A478" s="6">
        <v>236</v>
      </c>
      <c r="B478" s="7" t="s">
        <v>43</v>
      </c>
      <c r="C478" s="8" t="s">
        <v>10</v>
      </c>
      <c r="D478" s="19">
        <v>3</v>
      </c>
      <c r="E478" s="20">
        <v>0</v>
      </c>
      <c r="F478" s="24">
        <f t="shared" si="22"/>
        <v>0</v>
      </c>
      <c r="G478" s="8" t="s">
        <v>56</v>
      </c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53"/>
      <c r="Z478" s="43"/>
      <c r="AA478" s="50"/>
      <c r="AB478" s="39"/>
    </row>
    <row r="479" spans="1:28" ht="33" customHeight="1" x14ac:dyDescent="0.25">
      <c r="A479" s="6">
        <v>237</v>
      </c>
      <c r="B479" s="7" t="s">
        <v>38</v>
      </c>
      <c r="C479" s="8" t="s">
        <v>35</v>
      </c>
      <c r="D479" s="19">
        <v>3</v>
      </c>
      <c r="E479" s="20">
        <v>0</v>
      </c>
      <c r="F479" s="24">
        <f t="shared" si="22"/>
        <v>0</v>
      </c>
      <c r="G479" s="8" t="s">
        <v>56</v>
      </c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53"/>
      <c r="Z479" s="43"/>
      <c r="AA479" s="50"/>
      <c r="AB479" s="39"/>
    </row>
    <row r="480" spans="1:28" ht="33" customHeight="1" x14ac:dyDescent="0.25">
      <c r="A480" s="6">
        <v>238</v>
      </c>
      <c r="B480" s="7" t="s">
        <v>37</v>
      </c>
      <c r="C480" s="8" t="s">
        <v>10</v>
      </c>
      <c r="D480" s="19">
        <v>6</v>
      </c>
      <c r="E480" s="20">
        <v>0</v>
      </c>
      <c r="F480" s="24">
        <f t="shared" si="22"/>
        <v>0</v>
      </c>
      <c r="G480" s="8" t="s">
        <v>21</v>
      </c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53"/>
      <c r="Z480" s="43"/>
      <c r="AA480" s="50"/>
      <c r="AB480" s="39"/>
    </row>
    <row r="481" spans="1:28" s="9" customFormat="1" ht="33" customHeight="1" x14ac:dyDescent="0.25">
      <c r="A481" s="6">
        <v>239</v>
      </c>
      <c r="B481" s="7" t="s">
        <v>60</v>
      </c>
      <c r="C481" s="8" t="s">
        <v>36</v>
      </c>
      <c r="D481" s="19">
        <v>210</v>
      </c>
      <c r="E481" s="20">
        <v>0</v>
      </c>
      <c r="F481" s="24">
        <f t="shared" si="22"/>
        <v>0</v>
      </c>
      <c r="G481" s="8" t="s">
        <v>32</v>
      </c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53"/>
      <c r="Z481" s="43"/>
      <c r="AA481" s="54"/>
      <c r="AB481" s="35"/>
    </row>
    <row r="482" spans="1:28" s="9" customFormat="1" ht="33" customHeight="1" x14ac:dyDescent="0.25">
      <c r="A482" s="6">
        <v>240</v>
      </c>
      <c r="B482" s="7" t="s">
        <v>49</v>
      </c>
      <c r="C482" s="8" t="s">
        <v>10</v>
      </c>
      <c r="D482" s="19">
        <v>90</v>
      </c>
      <c r="E482" s="20">
        <v>0</v>
      </c>
      <c r="F482" s="24">
        <f t="shared" si="22"/>
        <v>0</v>
      </c>
      <c r="G482" s="8" t="s">
        <v>14</v>
      </c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53"/>
      <c r="Z482" s="43"/>
      <c r="AA482" s="54"/>
      <c r="AB482" s="35"/>
    </row>
    <row r="483" spans="1:28" ht="24.95" customHeight="1" x14ac:dyDescent="0.25">
      <c r="A483" s="103" t="s">
        <v>101</v>
      </c>
      <c r="B483" s="105"/>
      <c r="C483" s="105"/>
      <c r="D483" s="105"/>
      <c r="E483" s="105"/>
      <c r="F483" s="95">
        <f>SUM(F472:F482)</f>
        <v>0</v>
      </c>
      <c r="G483" s="90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21"/>
      <c r="AB483" s="10"/>
    </row>
    <row r="484" spans="1:28" ht="24.95" customHeight="1" x14ac:dyDescent="0.25">
      <c r="A484" s="110" t="s">
        <v>161</v>
      </c>
      <c r="B484" s="105"/>
      <c r="C484" s="105"/>
      <c r="D484" s="105"/>
      <c r="E484" s="105"/>
      <c r="F484" s="95">
        <f>SUM(F481:F482)*6%</f>
        <v>0</v>
      </c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  <c r="AA484" s="21"/>
      <c r="AB484" s="10"/>
    </row>
    <row r="485" spans="1:28" ht="24.95" customHeight="1" x14ac:dyDescent="0.25">
      <c r="A485" s="110" t="s">
        <v>9</v>
      </c>
      <c r="B485" s="105"/>
      <c r="C485" s="105"/>
      <c r="D485" s="105"/>
      <c r="E485" s="105"/>
      <c r="F485" s="95">
        <f>SUM(F472:F480)*24%</f>
        <v>0</v>
      </c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  <c r="AA485" s="21"/>
      <c r="AB485" s="10"/>
    </row>
    <row r="486" spans="1:28" ht="24.95" customHeight="1" x14ac:dyDescent="0.25">
      <c r="A486" s="103" t="s">
        <v>102</v>
      </c>
      <c r="B486" s="105"/>
      <c r="C486" s="105"/>
      <c r="D486" s="105"/>
      <c r="E486" s="105"/>
      <c r="F486" s="95">
        <f>SUM(F483:F485)</f>
        <v>0</v>
      </c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21"/>
      <c r="AB486" s="10"/>
    </row>
    <row r="487" spans="1:28" ht="24.95" customHeight="1" x14ac:dyDescent="0.25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2"/>
      <c r="AB487" s="10"/>
    </row>
    <row r="488" spans="1:28" ht="24.95" customHeight="1" x14ac:dyDescent="0.25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51"/>
      <c r="AB488" s="10"/>
    </row>
    <row r="489" spans="1:28" ht="24.95" customHeight="1" x14ac:dyDescent="0.25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51"/>
      <c r="AB489" s="10"/>
    </row>
    <row r="490" spans="1:28" ht="24.95" customHeight="1" x14ac:dyDescent="0.25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51"/>
      <c r="AB490" s="10"/>
    </row>
    <row r="491" spans="1:28" ht="24.95" customHeight="1" x14ac:dyDescent="0.25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51"/>
      <c r="AB491" s="52"/>
    </row>
    <row r="492" spans="1:28" ht="24.95" customHeight="1" x14ac:dyDescent="0.25">
      <c r="A492" s="90"/>
      <c r="B492" s="90"/>
      <c r="C492" s="90"/>
      <c r="D492" s="90"/>
      <c r="E492" s="90"/>
      <c r="F492" s="90"/>
      <c r="G492" s="90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2"/>
      <c r="AB492" s="10"/>
    </row>
    <row r="493" spans="1:28" s="9" customFormat="1" ht="24.95" customHeight="1" x14ac:dyDescent="0.25">
      <c r="A493" s="108" t="s">
        <v>103</v>
      </c>
      <c r="B493" s="109"/>
      <c r="C493" s="109"/>
      <c r="D493" s="109"/>
      <c r="E493" s="109"/>
      <c r="F493" s="109"/>
      <c r="G493" s="109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</row>
    <row r="494" spans="1:28" ht="24.95" customHeight="1" x14ac:dyDescent="0.25">
      <c r="A494" s="108" t="s">
        <v>140</v>
      </c>
      <c r="B494" s="109"/>
      <c r="C494" s="109"/>
      <c r="D494" s="109"/>
      <c r="E494" s="109"/>
      <c r="F494" s="109"/>
      <c r="G494" s="109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6"/>
      <c r="AB494" s="36"/>
    </row>
    <row r="495" spans="1:28" ht="30" x14ac:dyDescent="0.25">
      <c r="A495" s="99" t="s">
        <v>0</v>
      </c>
      <c r="B495" s="99" t="s">
        <v>1</v>
      </c>
      <c r="C495" s="99" t="s">
        <v>2</v>
      </c>
      <c r="D495" s="99" t="s">
        <v>64</v>
      </c>
      <c r="E495" s="99" t="s">
        <v>39</v>
      </c>
      <c r="F495" s="99" t="s">
        <v>40</v>
      </c>
      <c r="G495" s="99" t="s">
        <v>11</v>
      </c>
      <c r="H495" s="94"/>
      <c r="I495" s="94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93"/>
      <c r="Z495" s="93"/>
      <c r="AA495" s="38"/>
      <c r="AB495" s="38"/>
    </row>
    <row r="496" spans="1:28" x14ac:dyDescent="0.25">
      <c r="A496" s="99"/>
      <c r="B496" s="99"/>
      <c r="C496" s="99"/>
      <c r="D496" s="99"/>
      <c r="E496" s="99"/>
      <c r="F496" s="99"/>
      <c r="G496" s="99"/>
      <c r="H496" s="93"/>
      <c r="I496" s="93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93"/>
      <c r="Z496" s="93"/>
      <c r="AA496" s="38"/>
      <c r="AB496" s="38"/>
    </row>
    <row r="497" spans="1:28" ht="33" customHeight="1" x14ac:dyDescent="0.25">
      <c r="A497" s="6">
        <v>241</v>
      </c>
      <c r="B497" s="7" t="s">
        <v>47</v>
      </c>
      <c r="C497" s="8" t="s">
        <v>34</v>
      </c>
      <c r="D497" s="19">
        <v>120</v>
      </c>
      <c r="E497" s="20">
        <v>0</v>
      </c>
      <c r="F497" s="24">
        <f>D497*E497</f>
        <v>0</v>
      </c>
      <c r="G497" s="8" t="s">
        <v>13</v>
      </c>
      <c r="H497" s="35"/>
      <c r="I497" s="41"/>
      <c r="J497" s="35"/>
      <c r="K497" s="35"/>
      <c r="L497" s="35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53"/>
      <c r="Z497" s="43"/>
      <c r="AA497" s="50"/>
      <c r="AB497" s="39"/>
    </row>
    <row r="498" spans="1:28" ht="33" customHeight="1" x14ac:dyDescent="0.25">
      <c r="A498" s="6">
        <v>242</v>
      </c>
      <c r="B498" s="7" t="s">
        <v>46</v>
      </c>
      <c r="C498" s="8" t="s">
        <v>34</v>
      </c>
      <c r="D498" s="19">
        <v>25</v>
      </c>
      <c r="E498" s="20">
        <v>0</v>
      </c>
      <c r="F498" s="24">
        <f t="shared" ref="F498:F502" si="23">D498*E498</f>
        <v>0</v>
      </c>
      <c r="G498" s="8" t="s">
        <v>54</v>
      </c>
      <c r="H498" s="35"/>
      <c r="I498" s="41"/>
      <c r="J498" s="35"/>
      <c r="K498" s="35"/>
      <c r="L498" s="35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53"/>
      <c r="Z498" s="43"/>
      <c r="AA498" s="50"/>
      <c r="AB498" s="39"/>
    </row>
    <row r="499" spans="1:28" ht="33" customHeight="1" x14ac:dyDescent="0.25">
      <c r="A499" s="6">
        <v>243</v>
      </c>
      <c r="B499" s="7" t="s">
        <v>20</v>
      </c>
      <c r="C499" s="8" t="s">
        <v>34</v>
      </c>
      <c r="D499" s="19">
        <v>5</v>
      </c>
      <c r="E499" s="20">
        <v>0</v>
      </c>
      <c r="F499" s="24">
        <f t="shared" si="23"/>
        <v>0</v>
      </c>
      <c r="G499" s="8" t="s">
        <v>54</v>
      </c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53"/>
      <c r="Z499" s="43"/>
      <c r="AA499" s="50"/>
      <c r="AB499" s="39"/>
    </row>
    <row r="500" spans="1:28" ht="33" customHeight="1" x14ac:dyDescent="0.25">
      <c r="A500" s="6">
        <v>244</v>
      </c>
      <c r="B500" s="7" t="s">
        <v>42</v>
      </c>
      <c r="C500" s="8" t="s">
        <v>10</v>
      </c>
      <c r="D500" s="19">
        <v>10</v>
      </c>
      <c r="E500" s="20">
        <v>0</v>
      </c>
      <c r="F500" s="24">
        <f t="shared" si="23"/>
        <v>0</v>
      </c>
      <c r="G500" s="8" t="s">
        <v>21</v>
      </c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53"/>
      <c r="Z500" s="43"/>
      <c r="AA500" s="50"/>
      <c r="AB500" s="39"/>
    </row>
    <row r="501" spans="1:28" ht="33" customHeight="1" x14ac:dyDescent="0.25">
      <c r="A501" s="6">
        <v>245</v>
      </c>
      <c r="B501" s="7" t="s">
        <v>60</v>
      </c>
      <c r="C501" s="8" t="s">
        <v>36</v>
      </c>
      <c r="D501" s="19">
        <v>250</v>
      </c>
      <c r="E501" s="20">
        <v>0</v>
      </c>
      <c r="F501" s="24">
        <f t="shared" si="23"/>
        <v>0</v>
      </c>
      <c r="G501" s="8" t="s">
        <v>32</v>
      </c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53"/>
      <c r="Z501" s="43"/>
      <c r="AA501" s="50"/>
      <c r="AB501" s="39"/>
    </row>
    <row r="502" spans="1:28" ht="33" customHeight="1" x14ac:dyDescent="0.25">
      <c r="A502" s="6">
        <v>246</v>
      </c>
      <c r="B502" s="7" t="s">
        <v>49</v>
      </c>
      <c r="C502" s="8" t="s">
        <v>10</v>
      </c>
      <c r="D502" s="19">
        <v>60</v>
      </c>
      <c r="E502" s="20">
        <v>0</v>
      </c>
      <c r="F502" s="24">
        <f t="shared" si="23"/>
        <v>0</v>
      </c>
      <c r="G502" s="8" t="s">
        <v>14</v>
      </c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53"/>
      <c r="Z502" s="43"/>
      <c r="AA502" s="50"/>
      <c r="AB502" s="39"/>
    </row>
    <row r="503" spans="1:28" ht="24.95" customHeight="1" x14ac:dyDescent="0.25">
      <c r="A503" s="103" t="s">
        <v>105</v>
      </c>
      <c r="B503" s="105"/>
      <c r="C503" s="105"/>
      <c r="D503" s="105"/>
      <c r="E503" s="105"/>
      <c r="F503" s="95">
        <f>SUM(F497:F502)</f>
        <v>0</v>
      </c>
      <c r="G503" s="90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21"/>
      <c r="AB503" s="10"/>
    </row>
    <row r="504" spans="1:28" ht="24.95" customHeight="1" x14ac:dyDescent="0.25">
      <c r="A504" s="110" t="s">
        <v>161</v>
      </c>
      <c r="B504" s="105"/>
      <c r="C504" s="105"/>
      <c r="D504" s="105"/>
      <c r="E504" s="105"/>
      <c r="F504" s="31">
        <f>SUM(F501:F502)*6%</f>
        <v>0</v>
      </c>
      <c r="G504" s="92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  <c r="AA504" s="21"/>
      <c r="AB504" s="10"/>
    </row>
    <row r="505" spans="1:28" ht="24.95" customHeight="1" x14ac:dyDescent="0.25">
      <c r="A505" s="110" t="s">
        <v>9</v>
      </c>
      <c r="B505" s="105"/>
      <c r="C505" s="105"/>
      <c r="D505" s="105"/>
      <c r="E505" s="105"/>
      <c r="F505" s="31">
        <f>SUM(F497:F500)*24%</f>
        <v>0</v>
      </c>
      <c r="G505" s="92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  <c r="AA505" s="21"/>
      <c r="AB505" s="10"/>
    </row>
    <row r="506" spans="1:28" ht="24.95" customHeight="1" x14ac:dyDescent="0.25">
      <c r="A506" s="103" t="s">
        <v>104</v>
      </c>
      <c r="B506" s="105"/>
      <c r="C506" s="105"/>
      <c r="D506" s="105"/>
      <c r="E506" s="105"/>
      <c r="F506" s="95">
        <f>SUM(F503:F505)</f>
        <v>0</v>
      </c>
      <c r="G506" s="90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21"/>
      <c r="AB506" s="10"/>
    </row>
    <row r="507" spans="1:28" ht="24.95" customHeight="1" x14ac:dyDescent="0.25">
      <c r="A507" s="90"/>
      <c r="B507" s="90"/>
      <c r="C507" s="90"/>
      <c r="D507" s="90"/>
      <c r="E507" s="90"/>
      <c r="F507" s="90"/>
      <c r="G507" s="90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2"/>
      <c r="AB507" s="10"/>
    </row>
    <row r="508" spans="1:28" s="9" customFormat="1" ht="24.95" customHeight="1" x14ac:dyDescent="0.25">
      <c r="A508" s="108" t="s">
        <v>107</v>
      </c>
      <c r="B508" s="109"/>
      <c r="C508" s="109"/>
      <c r="D508" s="109"/>
      <c r="E508" s="109"/>
      <c r="F508" s="109"/>
      <c r="G508" s="109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</row>
    <row r="509" spans="1:28" ht="24.95" customHeight="1" x14ac:dyDescent="0.25">
      <c r="A509" s="108" t="s">
        <v>106</v>
      </c>
      <c r="B509" s="109"/>
      <c r="C509" s="109"/>
      <c r="D509" s="109"/>
      <c r="E509" s="109"/>
      <c r="F509" s="109"/>
      <c r="G509" s="109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6"/>
      <c r="AB509" s="36"/>
    </row>
    <row r="510" spans="1:28" ht="30" x14ac:dyDescent="0.25">
      <c r="A510" s="99" t="s">
        <v>0</v>
      </c>
      <c r="B510" s="99" t="s">
        <v>1</v>
      </c>
      <c r="C510" s="99" t="s">
        <v>2</v>
      </c>
      <c r="D510" s="99" t="s">
        <v>64</v>
      </c>
      <c r="E510" s="99" t="s">
        <v>39</v>
      </c>
      <c r="F510" s="99" t="s">
        <v>40</v>
      </c>
      <c r="G510" s="99" t="s">
        <v>11</v>
      </c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93"/>
      <c r="Z510" s="93"/>
      <c r="AA510" s="38"/>
      <c r="AB510" s="38"/>
    </row>
    <row r="511" spans="1:28" x14ac:dyDescent="0.25">
      <c r="A511" s="99"/>
      <c r="B511" s="99"/>
      <c r="C511" s="99"/>
      <c r="D511" s="99"/>
      <c r="E511" s="99"/>
      <c r="F511" s="99"/>
      <c r="G511" s="5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0"/>
      <c r="Z511" s="93"/>
      <c r="AA511" s="38"/>
      <c r="AB511" s="38"/>
    </row>
    <row r="512" spans="1:28" ht="33" customHeight="1" x14ac:dyDescent="0.25">
      <c r="A512" s="6">
        <v>247</v>
      </c>
      <c r="B512" s="7" t="s">
        <v>59</v>
      </c>
      <c r="C512" s="8" t="s">
        <v>10</v>
      </c>
      <c r="D512" s="89">
        <v>16</v>
      </c>
      <c r="E512" s="80">
        <v>0</v>
      </c>
      <c r="F512" s="24">
        <f>D512*E512</f>
        <v>0</v>
      </c>
      <c r="G512" s="8" t="s">
        <v>12</v>
      </c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0"/>
      <c r="Z512" s="44"/>
      <c r="AA512" s="42"/>
      <c r="AB512" s="39"/>
    </row>
    <row r="513" spans="1:28" ht="36.75" customHeight="1" x14ac:dyDescent="0.25">
      <c r="A513" s="6">
        <v>248</v>
      </c>
      <c r="B513" s="7" t="s">
        <v>60</v>
      </c>
      <c r="C513" s="8" t="s">
        <v>36</v>
      </c>
      <c r="D513" s="89">
        <v>200</v>
      </c>
      <c r="E513" s="80">
        <v>0</v>
      </c>
      <c r="F513" s="24">
        <f>D513*E513</f>
        <v>0</v>
      </c>
      <c r="G513" s="8" t="s">
        <v>32</v>
      </c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0"/>
      <c r="Z513" s="44"/>
      <c r="AA513" s="42"/>
      <c r="AB513" s="39"/>
    </row>
    <row r="514" spans="1:28" ht="24.95" customHeight="1" x14ac:dyDescent="0.25">
      <c r="A514" s="103" t="s">
        <v>108</v>
      </c>
      <c r="B514" s="105"/>
      <c r="C514" s="105"/>
      <c r="D514" s="105"/>
      <c r="E514" s="105"/>
      <c r="F514" s="95">
        <f>SUM(F512:F513)</f>
        <v>0</v>
      </c>
      <c r="G514" s="90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2"/>
      <c r="AB514" s="10"/>
    </row>
    <row r="515" spans="1:28" ht="24.95" customHeight="1" x14ac:dyDescent="0.25">
      <c r="A515" s="110" t="s">
        <v>161</v>
      </c>
      <c r="B515" s="105"/>
      <c r="C515" s="105"/>
      <c r="D515" s="105"/>
      <c r="E515" s="105"/>
      <c r="F515" s="83">
        <f>F513*6%</f>
        <v>0</v>
      </c>
      <c r="G515" s="92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  <c r="AA515" s="2"/>
      <c r="AB515" s="10"/>
    </row>
    <row r="516" spans="1:28" ht="24.95" customHeight="1" x14ac:dyDescent="0.25">
      <c r="A516" s="110" t="s">
        <v>9</v>
      </c>
      <c r="B516" s="105"/>
      <c r="C516" s="105"/>
      <c r="D516" s="105"/>
      <c r="E516" s="105"/>
      <c r="F516" s="83">
        <f>F512*24%</f>
        <v>0</v>
      </c>
      <c r="G516" s="92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  <c r="AA516" s="2"/>
      <c r="AB516" s="10"/>
    </row>
    <row r="517" spans="1:28" ht="24.95" customHeight="1" x14ac:dyDescent="0.25">
      <c r="A517" s="103" t="s">
        <v>109</v>
      </c>
      <c r="B517" s="105"/>
      <c r="C517" s="105"/>
      <c r="D517" s="105"/>
      <c r="E517" s="105"/>
      <c r="F517" s="95">
        <f>SUM(F514:F516)</f>
        <v>0</v>
      </c>
      <c r="G517" s="90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2"/>
      <c r="AB517" s="10"/>
    </row>
    <row r="518" spans="1:28" ht="24.95" customHeight="1" x14ac:dyDescent="0.25">
      <c r="A518" s="90"/>
      <c r="B518" s="91"/>
      <c r="C518" s="91"/>
      <c r="D518" s="91"/>
      <c r="E518" s="91"/>
      <c r="F518" s="95"/>
      <c r="G518" s="90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2"/>
    </row>
    <row r="519" spans="1:28" ht="40.5" customHeight="1" x14ac:dyDescent="0.25">
      <c r="A519" s="111" t="s">
        <v>153</v>
      </c>
      <c r="B519" s="112"/>
      <c r="C519" s="112"/>
      <c r="D519" s="112"/>
      <c r="E519" s="112"/>
      <c r="F519" s="112"/>
      <c r="G519" s="112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2"/>
    </row>
    <row r="520" spans="1:28" ht="24.95" customHeight="1" x14ac:dyDescent="0.25">
      <c r="A520" s="106" t="s">
        <v>154</v>
      </c>
      <c r="B520" s="107"/>
      <c r="C520" s="107"/>
      <c r="D520" s="107"/>
      <c r="E520" s="107"/>
      <c r="F520" s="107"/>
      <c r="G520" s="10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2"/>
    </row>
    <row r="521" spans="1:28" ht="37.5" customHeight="1" x14ac:dyDescent="0.25">
      <c r="A521" s="99" t="s">
        <v>0</v>
      </c>
      <c r="B521" s="99" t="s">
        <v>1</v>
      </c>
      <c r="C521" s="99" t="s">
        <v>2</v>
      </c>
      <c r="D521" s="99" t="s">
        <v>64</v>
      </c>
      <c r="E521" s="99" t="s">
        <v>39</v>
      </c>
      <c r="F521" s="99" t="s">
        <v>40</v>
      </c>
      <c r="G521" s="99" t="s">
        <v>11</v>
      </c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2"/>
    </row>
    <row r="522" spans="1:28" ht="30.75" customHeight="1" x14ac:dyDescent="0.25">
      <c r="A522" s="90" t="s">
        <v>155</v>
      </c>
      <c r="B522" s="7" t="s">
        <v>166</v>
      </c>
      <c r="C522" s="8" t="s">
        <v>34</v>
      </c>
      <c r="D522" s="19">
        <v>5</v>
      </c>
      <c r="E522" s="25">
        <v>0</v>
      </c>
      <c r="F522" s="95">
        <f>D522*E522</f>
        <v>0</v>
      </c>
      <c r="G522" s="8" t="s">
        <v>21</v>
      </c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2"/>
    </row>
    <row r="523" spans="1:28" ht="33.75" customHeight="1" x14ac:dyDescent="0.25">
      <c r="A523" s="90" t="s">
        <v>156</v>
      </c>
      <c r="B523" s="7" t="s">
        <v>167</v>
      </c>
      <c r="C523" s="8" t="s">
        <v>10</v>
      </c>
      <c r="D523" s="19">
        <v>5</v>
      </c>
      <c r="E523" s="25">
        <v>0</v>
      </c>
      <c r="F523" s="95">
        <f t="shared" ref="F523:F525" si="24">D523*E523</f>
        <v>0</v>
      </c>
      <c r="G523" s="8" t="s">
        <v>21</v>
      </c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2"/>
    </row>
    <row r="524" spans="1:28" ht="34.5" customHeight="1" x14ac:dyDescent="0.25">
      <c r="A524" s="90" t="s">
        <v>157</v>
      </c>
      <c r="B524" s="7" t="s">
        <v>168</v>
      </c>
      <c r="C524" s="8" t="s">
        <v>10</v>
      </c>
      <c r="D524" s="19">
        <v>5</v>
      </c>
      <c r="E524" s="25">
        <v>0</v>
      </c>
      <c r="F524" s="95">
        <f t="shared" si="24"/>
        <v>0</v>
      </c>
      <c r="G524" s="8" t="s">
        <v>21</v>
      </c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2"/>
    </row>
    <row r="525" spans="1:28" ht="33" customHeight="1" x14ac:dyDescent="0.25">
      <c r="A525" s="90" t="s">
        <v>158</v>
      </c>
      <c r="B525" s="7" t="s">
        <v>128</v>
      </c>
      <c r="C525" s="8" t="s">
        <v>129</v>
      </c>
      <c r="D525" s="19">
        <v>5</v>
      </c>
      <c r="E525" s="25">
        <v>0</v>
      </c>
      <c r="F525" s="95">
        <f t="shared" si="24"/>
        <v>0</v>
      </c>
      <c r="G525" s="8" t="s">
        <v>14</v>
      </c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2"/>
    </row>
    <row r="526" spans="1:28" ht="24.95" customHeight="1" x14ac:dyDescent="0.25">
      <c r="A526" s="103" t="s">
        <v>160</v>
      </c>
      <c r="B526" s="105"/>
      <c r="C526" s="105"/>
      <c r="D526" s="105"/>
      <c r="E526" s="105"/>
      <c r="F526" s="95">
        <f>SUM(F522:F525)</f>
        <v>0</v>
      </c>
      <c r="G526" s="90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2"/>
    </row>
    <row r="527" spans="1:28" ht="24.95" customHeight="1" x14ac:dyDescent="0.25">
      <c r="A527" s="103" t="s">
        <v>9</v>
      </c>
      <c r="B527" s="105"/>
      <c r="C527" s="105"/>
      <c r="D527" s="105"/>
      <c r="E527" s="105"/>
      <c r="F527" s="95">
        <f>F526*24%</f>
        <v>0</v>
      </c>
      <c r="G527" s="90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2"/>
    </row>
    <row r="528" spans="1:28" ht="24.95" customHeight="1" x14ac:dyDescent="0.25">
      <c r="A528" s="103" t="s">
        <v>159</v>
      </c>
      <c r="B528" s="105"/>
      <c r="C528" s="105"/>
      <c r="D528" s="105"/>
      <c r="E528" s="105"/>
      <c r="F528" s="95">
        <f>SUM(F526:F527)</f>
        <v>0</v>
      </c>
      <c r="G528" s="90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2"/>
    </row>
    <row r="529" spans="1:28" x14ac:dyDescent="0.25">
      <c r="A529" s="14"/>
      <c r="B529" s="14"/>
      <c r="C529" s="14"/>
      <c r="D529" s="14"/>
      <c r="E529" s="14"/>
      <c r="F529" s="14"/>
      <c r="G529" s="14"/>
      <c r="H529" s="9"/>
      <c r="I529" s="9"/>
      <c r="J529" s="9"/>
      <c r="L529" s="9"/>
      <c r="M529" s="9"/>
      <c r="O529" s="9"/>
      <c r="R529" s="9"/>
      <c r="T529" s="9"/>
      <c r="U529" s="9"/>
      <c r="X529" s="9"/>
      <c r="Y529" s="9"/>
      <c r="Z529" s="9"/>
    </row>
    <row r="530" spans="1:28" s="14" customFormat="1" ht="24.95" customHeight="1" x14ac:dyDescent="0.25">
      <c r="A530" s="103" t="s">
        <v>110</v>
      </c>
      <c r="B530" s="105"/>
      <c r="C530" s="105"/>
      <c r="D530" s="105"/>
      <c r="E530" s="105"/>
      <c r="F530" s="95">
        <f>F168+F219+F261+F316+F368+F421+F456+F483+F503+F514+F526</f>
        <v>0</v>
      </c>
      <c r="G530" s="65"/>
      <c r="H530" s="74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33">
        <f>AA168+AA219+AA261+AA316+AA368+AA421+AA456+AA488+AA503+AA514</f>
        <v>0</v>
      </c>
    </row>
    <row r="531" spans="1:28" s="14" customFormat="1" ht="24.95" customHeight="1" x14ac:dyDescent="0.25">
      <c r="A531" s="103" t="s">
        <v>163</v>
      </c>
      <c r="B531" s="104"/>
      <c r="C531" s="104"/>
      <c r="D531" s="104"/>
      <c r="E531" s="104"/>
      <c r="F531" s="95">
        <f>F515+F504+F484+F457+F422+F369+F317+F262+F220+F169</f>
        <v>0</v>
      </c>
      <c r="G531" s="67"/>
      <c r="H531" s="75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33">
        <f>AA169+AA220+AA262+AA317+AA369+AA422+AA457+AA489+AA504+AA515</f>
        <v>0</v>
      </c>
    </row>
    <row r="532" spans="1:28" s="14" customFormat="1" ht="24.95" customHeight="1" x14ac:dyDescent="0.25">
      <c r="A532" s="103" t="s">
        <v>22</v>
      </c>
      <c r="B532" s="104"/>
      <c r="C532" s="104"/>
      <c r="D532" s="104"/>
      <c r="E532" s="104"/>
      <c r="F532" s="95">
        <f>F170+F221+F263+F318+F370+F423+F458+F485+F505+F516+F527</f>
        <v>0</v>
      </c>
      <c r="G532" s="67"/>
      <c r="H532" s="75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33">
        <f>AA170+AA221+AA263+AA318+AA370+AA423+AA458+AA490+AA505+AA516</f>
        <v>0</v>
      </c>
    </row>
    <row r="533" spans="1:28" s="14" customFormat="1" ht="24.95" customHeight="1" x14ac:dyDescent="0.25">
      <c r="A533" s="103" t="s">
        <v>111</v>
      </c>
      <c r="B533" s="105"/>
      <c r="C533" s="105"/>
      <c r="D533" s="105"/>
      <c r="E533" s="105"/>
      <c r="F533" s="100">
        <f>SUM(F530:F532)</f>
        <v>0</v>
      </c>
      <c r="G533" s="65"/>
      <c r="H533" s="74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33">
        <f>SUM(AA530:AA532)</f>
        <v>0</v>
      </c>
      <c r="AB533" s="76"/>
    </row>
    <row r="534" spans="1:28" x14ac:dyDescent="0.25">
      <c r="A534" s="14"/>
      <c r="B534" s="14"/>
      <c r="C534" s="14"/>
      <c r="D534" s="14"/>
      <c r="E534" s="14"/>
      <c r="F534" s="14"/>
      <c r="G534" s="14"/>
      <c r="H534" s="9"/>
      <c r="I534" s="9"/>
      <c r="J534" s="9"/>
      <c r="L534" s="9"/>
      <c r="M534" s="9"/>
      <c r="O534" s="9"/>
      <c r="R534" s="9"/>
      <c r="T534" s="9"/>
      <c r="U534" s="9"/>
      <c r="X534" s="9"/>
      <c r="Y534" s="9"/>
      <c r="Z534" s="9"/>
    </row>
    <row r="535" spans="1:28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L535" s="9"/>
      <c r="M535" s="9"/>
      <c r="O535" s="9"/>
      <c r="R535" s="9"/>
      <c r="T535" s="9"/>
      <c r="U535" s="9"/>
      <c r="X535" s="9"/>
      <c r="Y535" s="9"/>
      <c r="Z535" s="9"/>
    </row>
    <row r="536" spans="1:28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L536" s="9"/>
      <c r="M536" s="9"/>
      <c r="O536" s="9"/>
      <c r="R536" s="9"/>
      <c r="T536" s="9"/>
      <c r="U536" s="9"/>
      <c r="X536" s="9"/>
      <c r="Y536" s="9"/>
      <c r="Z536" s="9"/>
    </row>
    <row r="537" spans="1:28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L537" s="9"/>
      <c r="M537" s="9"/>
      <c r="O537" s="9"/>
      <c r="R537" s="9"/>
      <c r="T537" s="9"/>
      <c r="U537" s="9"/>
      <c r="X537" s="9"/>
      <c r="Y537" s="9"/>
      <c r="Z537" s="9"/>
    </row>
    <row r="538" spans="1:28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L538" s="9"/>
      <c r="M538" s="9"/>
      <c r="O538" s="9"/>
      <c r="R538" s="9"/>
      <c r="T538" s="9"/>
      <c r="U538" s="9"/>
      <c r="X538" s="9"/>
      <c r="Y538" s="9"/>
      <c r="Z538" s="9"/>
    </row>
    <row r="539" spans="1:28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L539" s="9"/>
      <c r="M539" s="9"/>
      <c r="O539" s="9"/>
      <c r="R539" s="9"/>
      <c r="T539" s="9"/>
      <c r="U539" s="9"/>
      <c r="X539" s="9"/>
      <c r="Y539" s="9"/>
      <c r="Z539" s="9"/>
    </row>
    <row r="540" spans="1:28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L540" s="9"/>
      <c r="M540" s="9"/>
      <c r="O540" s="9"/>
      <c r="R540" s="9"/>
      <c r="T540" s="9"/>
      <c r="U540" s="9"/>
      <c r="X540" s="9"/>
      <c r="Y540" s="9"/>
      <c r="Z540" s="9"/>
    </row>
    <row r="541" spans="1:28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L541" s="9"/>
      <c r="M541" s="9"/>
      <c r="O541" s="9"/>
      <c r="R541" s="9"/>
      <c r="T541" s="9"/>
      <c r="U541" s="9"/>
      <c r="X541" s="9"/>
      <c r="Y541" s="9"/>
      <c r="Z541" s="9"/>
    </row>
    <row r="542" spans="1:28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L542" s="9"/>
      <c r="M542" s="9"/>
      <c r="O542" s="9"/>
      <c r="R542" s="9"/>
      <c r="T542" s="9"/>
      <c r="U542" s="9"/>
      <c r="X542" s="9"/>
      <c r="Y542" s="9"/>
      <c r="Z542" s="9"/>
    </row>
    <row r="543" spans="1:28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L543" s="9"/>
      <c r="M543" s="9"/>
      <c r="O543" s="9"/>
      <c r="R543" s="9"/>
      <c r="T543" s="9"/>
      <c r="U543" s="9"/>
      <c r="X543" s="9"/>
      <c r="Y543" s="9"/>
      <c r="Z543" s="9"/>
    </row>
    <row r="544" spans="1:28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L544" s="9"/>
      <c r="M544" s="9"/>
      <c r="O544" s="9"/>
      <c r="R544" s="9"/>
      <c r="T544" s="9"/>
      <c r="U544" s="9"/>
      <c r="X544" s="9"/>
      <c r="Y544" s="9"/>
      <c r="Z544" s="9"/>
    </row>
    <row r="545" spans="1:26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L545" s="9"/>
      <c r="M545" s="9"/>
      <c r="O545" s="9"/>
      <c r="R545" s="9"/>
      <c r="T545" s="9"/>
      <c r="U545" s="9"/>
      <c r="X545" s="9"/>
      <c r="Y545" s="9"/>
      <c r="Z545" s="9"/>
    </row>
    <row r="546" spans="1:26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L546" s="9"/>
      <c r="M546" s="9"/>
      <c r="O546" s="9"/>
      <c r="R546" s="9"/>
      <c r="T546" s="9"/>
      <c r="U546" s="9"/>
      <c r="X546" s="9"/>
      <c r="Y546" s="9"/>
      <c r="Z546" s="9"/>
    </row>
    <row r="547" spans="1:26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L547" s="9"/>
      <c r="M547" s="9"/>
      <c r="O547" s="9"/>
      <c r="R547" s="9"/>
      <c r="T547" s="9"/>
      <c r="U547" s="9"/>
      <c r="X547" s="9"/>
      <c r="Y547" s="9"/>
      <c r="Z547" s="9"/>
    </row>
    <row r="548" spans="1:26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L548" s="9"/>
      <c r="M548" s="9"/>
      <c r="O548" s="9"/>
      <c r="R548" s="9"/>
      <c r="T548" s="9"/>
      <c r="U548" s="9"/>
      <c r="X548" s="9"/>
      <c r="Y548" s="9"/>
      <c r="Z548" s="9"/>
    </row>
    <row r="549" spans="1:26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L549" s="9"/>
      <c r="M549" s="9"/>
      <c r="O549" s="9"/>
      <c r="R549" s="9"/>
      <c r="T549" s="9"/>
      <c r="U549" s="9"/>
      <c r="X549" s="9"/>
      <c r="Y549" s="9"/>
      <c r="Z549" s="9"/>
    </row>
    <row r="550" spans="1:26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L550" s="9"/>
      <c r="M550" s="9"/>
      <c r="O550" s="9"/>
      <c r="R550" s="9"/>
      <c r="T550" s="9"/>
      <c r="U550" s="9"/>
      <c r="X550" s="9"/>
      <c r="Y550" s="9"/>
      <c r="Z550" s="9"/>
    </row>
    <row r="551" spans="1:26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L551" s="9"/>
      <c r="M551" s="9"/>
      <c r="O551" s="9"/>
      <c r="R551" s="9"/>
      <c r="T551" s="9"/>
      <c r="U551" s="9"/>
      <c r="X551" s="9"/>
      <c r="Y551" s="9"/>
      <c r="Z551" s="9"/>
    </row>
    <row r="552" spans="1:26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L552" s="9"/>
      <c r="M552" s="9"/>
      <c r="O552" s="9"/>
      <c r="R552" s="9"/>
      <c r="T552" s="9"/>
      <c r="U552" s="9"/>
      <c r="X552" s="9"/>
      <c r="Y552" s="9"/>
      <c r="Z552" s="9"/>
    </row>
    <row r="553" spans="1:26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L553" s="9"/>
      <c r="M553" s="9"/>
      <c r="O553" s="9"/>
      <c r="R553" s="9"/>
      <c r="T553" s="9"/>
      <c r="U553" s="9"/>
      <c r="X553" s="9"/>
      <c r="Y553" s="9"/>
      <c r="Z553" s="9"/>
    </row>
    <row r="554" spans="1:26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L554" s="9"/>
      <c r="M554" s="9"/>
      <c r="O554" s="9"/>
      <c r="R554" s="9"/>
      <c r="T554" s="9"/>
      <c r="U554" s="9"/>
      <c r="X554" s="9"/>
      <c r="Y554" s="9"/>
      <c r="Z554" s="9"/>
    </row>
    <row r="555" spans="1:26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L555" s="9"/>
      <c r="M555" s="9"/>
      <c r="O555" s="9"/>
      <c r="R555" s="9"/>
      <c r="T555" s="9"/>
      <c r="U555" s="9"/>
      <c r="X555" s="9"/>
      <c r="Y555" s="9"/>
      <c r="Z555" s="9"/>
    </row>
  </sheetData>
  <mergeCells count="213">
    <mergeCell ref="J37:L37"/>
    <mergeCell ref="A57:E57"/>
    <mergeCell ref="A4:G4"/>
    <mergeCell ref="A5:G5"/>
    <mergeCell ref="A6:G6"/>
    <mergeCell ref="J7:L7"/>
    <mergeCell ref="M7:O7"/>
    <mergeCell ref="B31:E31"/>
    <mergeCell ref="A58:E58"/>
    <mergeCell ref="A59:E59"/>
    <mergeCell ref="A60:E60"/>
    <mergeCell ref="A62:E62"/>
    <mergeCell ref="A63:E63"/>
    <mergeCell ref="A64:E64"/>
    <mergeCell ref="B32:E32"/>
    <mergeCell ref="B33:E33"/>
    <mergeCell ref="B34:E34"/>
    <mergeCell ref="A36:G36"/>
    <mergeCell ref="S70:U70"/>
    <mergeCell ref="A84:E84"/>
    <mergeCell ref="A85:E85"/>
    <mergeCell ref="A86:E86"/>
    <mergeCell ref="A87:E87"/>
    <mergeCell ref="A89:G89"/>
    <mergeCell ref="A65:E65"/>
    <mergeCell ref="A68:G68"/>
    <mergeCell ref="A69:G69"/>
    <mergeCell ref="J70:L70"/>
    <mergeCell ref="M70:O70"/>
    <mergeCell ref="P70:R70"/>
    <mergeCell ref="A108:E108"/>
    <mergeCell ref="A109:E109"/>
    <mergeCell ref="A110:E110"/>
    <mergeCell ref="A112:G112"/>
    <mergeCell ref="A113:G113"/>
    <mergeCell ref="J114:L114"/>
    <mergeCell ref="J90:L90"/>
    <mergeCell ref="A102:E102"/>
    <mergeCell ref="A103:E103"/>
    <mergeCell ref="A104:E104"/>
    <mergeCell ref="A105:E105"/>
    <mergeCell ref="A107:E107"/>
    <mergeCell ref="A143:G143"/>
    <mergeCell ref="A159:E159"/>
    <mergeCell ref="A160:E160"/>
    <mergeCell ref="A161:E161"/>
    <mergeCell ref="A163:E163"/>
    <mergeCell ref="A164:E164"/>
    <mergeCell ref="M114:O114"/>
    <mergeCell ref="P114:R114"/>
    <mergeCell ref="A138:E138"/>
    <mergeCell ref="A139:E139"/>
    <mergeCell ref="A140:E140"/>
    <mergeCell ref="A141:E141"/>
    <mergeCell ref="A173:G173"/>
    <mergeCell ref="A174:G174"/>
    <mergeCell ref="J175:L175"/>
    <mergeCell ref="A186:E186"/>
    <mergeCell ref="A187:E187"/>
    <mergeCell ref="A188:E188"/>
    <mergeCell ref="A165:E165"/>
    <mergeCell ref="A166:E166"/>
    <mergeCell ref="A168:E168"/>
    <mergeCell ref="A169:E169"/>
    <mergeCell ref="A170:E170"/>
    <mergeCell ref="A171:E171"/>
    <mergeCell ref="A203:E203"/>
    <mergeCell ref="A205:G205"/>
    <mergeCell ref="A214:E214"/>
    <mergeCell ref="A215:E215"/>
    <mergeCell ref="A216:E216"/>
    <mergeCell ref="A217:E217"/>
    <mergeCell ref="A189:E189"/>
    <mergeCell ref="A191:G191"/>
    <mergeCell ref="J192:L192"/>
    <mergeCell ref="A200:E200"/>
    <mergeCell ref="A201:E201"/>
    <mergeCell ref="A202:E202"/>
    <mergeCell ref="A239:E239"/>
    <mergeCell ref="A240:E240"/>
    <mergeCell ref="A241:E241"/>
    <mergeCell ref="A242:E242"/>
    <mergeCell ref="A244:G244"/>
    <mergeCell ref="A256:E256"/>
    <mergeCell ref="A219:E219"/>
    <mergeCell ref="A220:E220"/>
    <mergeCell ref="A221:E221"/>
    <mergeCell ref="A222:E222"/>
    <mergeCell ref="A224:G224"/>
    <mergeCell ref="A225:G225"/>
    <mergeCell ref="A264:E264"/>
    <mergeCell ref="A266:G266"/>
    <mergeCell ref="A267:G267"/>
    <mergeCell ref="J268:L268"/>
    <mergeCell ref="M268:O268"/>
    <mergeCell ref="P268:R268"/>
    <mergeCell ref="A257:E257"/>
    <mergeCell ref="A258:E258"/>
    <mergeCell ref="A259:E259"/>
    <mergeCell ref="A261:E261"/>
    <mergeCell ref="A262:E262"/>
    <mergeCell ref="A263:E263"/>
    <mergeCell ref="A290:G290"/>
    <mergeCell ref="J291:L291"/>
    <mergeCell ref="M291:O291"/>
    <mergeCell ref="P291:R291"/>
    <mergeCell ref="A311:E311"/>
    <mergeCell ref="A312:E312"/>
    <mergeCell ref="S268:U268"/>
    <mergeCell ref="V268:X268"/>
    <mergeCell ref="A285:E285"/>
    <mergeCell ref="A286:E286"/>
    <mergeCell ref="A287:E287"/>
    <mergeCell ref="A288:E288"/>
    <mergeCell ref="A321:G321"/>
    <mergeCell ref="A322:G322"/>
    <mergeCell ref="J323:L323"/>
    <mergeCell ref="M323:O323"/>
    <mergeCell ref="P323:R323"/>
    <mergeCell ref="A334:E334"/>
    <mergeCell ref="A313:E313"/>
    <mergeCell ref="A314:E314"/>
    <mergeCell ref="A316:E316"/>
    <mergeCell ref="A317:E317"/>
    <mergeCell ref="A318:E318"/>
    <mergeCell ref="A319:E319"/>
    <mergeCell ref="J353:L353"/>
    <mergeCell ref="A363:E363"/>
    <mergeCell ref="A364:E364"/>
    <mergeCell ref="A335:E335"/>
    <mergeCell ref="A336:E336"/>
    <mergeCell ref="A337:E337"/>
    <mergeCell ref="A339:G339"/>
    <mergeCell ref="A347:E347"/>
    <mergeCell ref="A348:E348"/>
    <mergeCell ref="A365:E365"/>
    <mergeCell ref="A366:E366"/>
    <mergeCell ref="A368:E368"/>
    <mergeCell ref="A369:E369"/>
    <mergeCell ref="A370:E370"/>
    <mergeCell ref="A371:E371"/>
    <mergeCell ref="A349:E349"/>
    <mergeCell ref="A350:E350"/>
    <mergeCell ref="A352:G352"/>
    <mergeCell ref="A389:G389"/>
    <mergeCell ref="J390:L390"/>
    <mergeCell ref="M390:O390"/>
    <mergeCell ref="A403:E403"/>
    <mergeCell ref="A404:E404"/>
    <mergeCell ref="A405:E405"/>
    <mergeCell ref="A373:G373"/>
    <mergeCell ref="A374:G374"/>
    <mergeCell ref="A384:E384"/>
    <mergeCell ref="A385:E385"/>
    <mergeCell ref="A386:E386"/>
    <mergeCell ref="A387:E387"/>
    <mergeCell ref="A421:E421"/>
    <mergeCell ref="A422:E422"/>
    <mergeCell ref="A423:E423"/>
    <mergeCell ref="A424:E424"/>
    <mergeCell ref="A426:G426"/>
    <mergeCell ref="A427:G427"/>
    <mergeCell ref="A406:E406"/>
    <mergeCell ref="A408:G408"/>
    <mergeCell ref="A416:E416"/>
    <mergeCell ref="A417:E417"/>
    <mergeCell ref="A418:E418"/>
    <mergeCell ref="A419:E419"/>
    <mergeCell ref="A452:E452"/>
    <mergeCell ref="A453:E453"/>
    <mergeCell ref="A454:E454"/>
    <mergeCell ref="A456:E456"/>
    <mergeCell ref="A457:E457"/>
    <mergeCell ref="A458:E458"/>
    <mergeCell ref="A436:E436"/>
    <mergeCell ref="A437:E437"/>
    <mergeCell ref="A438:E438"/>
    <mergeCell ref="A439:E439"/>
    <mergeCell ref="A441:G441"/>
    <mergeCell ref="A451:E451"/>
    <mergeCell ref="A490:Z490"/>
    <mergeCell ref="A491:Z491"/>
    <mergeCell ref="A493:G493"/>
    <mergeCell ref="A459:E459"/>
    <mergeCell ref="A468:G468"/>
    <mergeCell ref="A469:G469"/>
    <mergeCell ref="A483:E483"/>
    <mergeCell ref="A484:E484"/>
    <mergeCell ref="A485:E485"/>
    <mergeCell ref="A2:G2"/>
    <mergeCell ref="A532:E532"/>
    <mergeCell ref="A533:E533"/>
    <mergeCell ref="A520:G520"/>
    <mergeCell ref="A526:E526"/>
    <mergeCell ref="A527:E527"/>
    <mergeCell ref="A528:E528"/>
    <mergeCell ref="A530:E530"/>
    <mergeCell ref="A531:E531"/>
    <mergeCell ref="A509:G509"/>
    <mergeCell ref="A514:E514"/>
    <mergeCell ref="A515:E515"/>
    <mergeCell ref="A516:E516"/>
    <mergeCell ref="A517:E517"/>
    <mergeCell ref="A519:G519"/>
    <mergeCell ref="A494:G494"/>
    <mergeCell ref="A503:E503"/>
    <mergeCell ref="A504:E504"/>
    <mergeCell ref="A505:E505"/>
    <mergeCell ref="A506:E506"/>
    <mergeCell ref="A508:G508"/>
    <mergeCell ref="A486:E486"/>
    <mergeCell ref="A488:Z488"/>
    <mergeCell ref="A489:Z48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προσφορά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ΔΗΜΟΣ ΙΛΙΟΥ</dc:creator>
  <cp:lastModifiedBy>OY-Promithies Kakka Kalliopi</cp:lastModifiedBy>
  <cp:lastPrinted>2026-01-16T06:29:02Z</cp:lastPrinted>
  <dcterms:created xsi:type="dcterms:W3CDTF">2000-06-02T11:04:59Z</dcterms:created>
  <dcterms:modified xsi:type="dcterms:W3CDTF">2026-07-03T05:53:47Z</dcterms:modified>
</cp:coreProperties>
</file>